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320" yWindow="-120" windowWidth="25440" windowHeight="15390" firstSheet="1" activeTab="4"/>
  </bookViews>
  <sheets>
    <sheet name="2021-22 Star Early Lit" sheetId="1" r:id="rId1"/>
    <sheet name="2021-22 Acadience" sheetId="4" r:id="rId2"/>
    <sheet name="2021-22 Star Reading Gr 1-6" sheetId="2" r:id="rId3"/>
    <sheet name="2021-22 Star Reading Gr 7-12" sheetId="3" r:id="rId4"/>
    <sheet name="2021-22 Star Math Gr 1-6" sheetId="5" r:id="rId5"/>
    <sheet name="2021-22 Star Math Gr 7-12" sheetId="6" r:id="rId6"/>
  </sheets>
  <definedNames>
    <definedName name="_xlnm.Print_Area" localSheetId="1">'2021-22 Acadience'!$A$1:$R$11</definedName>
    <definedName name="_xlnm.Print_Area" localSheetId="0">'2021-22 Star Early Lit'!$A$1:$AC$21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5" l="1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5" i="5"/>
  <c r="M6" i="6"/>
  <c r="M7" i="6"/>
  <c r="M8" i="6"/>
  <c r="M9" i="6"/>
  <c r="M10" i="6"/>
  <c r="M11" i="6"/>
  <c r="M12" i="6"/>
  <c r="M13" i="6"/>
  <c r="M14" i="6"/>
  <c r="M16" i="6"/>
  <c r="M17" i="6"/>
  <c r="M18" i="6"/>
  <c r="M19" i="6"/>
  <c r="M20" i="6"/>
  <c r="M21" i="6"/>
  <c r="M22" i="6"/>
  <c r="M23" i="6"/>
  <c r="M24" i="6"/>
  <c r="M25" i="6"/>
  <c r="M27" i="6"/>
  <c r="M28" i="6"/>
  <c r="M29" i="6"/>
  <c r="M30" i="6"/>
  <c r="M31" i="6"/>
  <c r="M32" i="6"/>
  <c r="M33" i="6"/>
  <c r="M34" i="6"/>
  <c r="M35" i="6"/>
  <c r="M38" i="6"/>
  <c r="M39" i="6"/>
  <c r="M40" i="6"/>
  <c r="M41" i="6"/>
  <c r="M42" i="6"/>
  <c r="M43" i="6"/>
  <c r="M44" i="6"/>
  <c r="M49" i="6"/>
  <c r="M50" i="6"/>
  <c r="M51" i="6"/>
  <c r="M52" i="6"/>
  <c r="M53" i="6"/>
  <c r="M5" i="6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5" i="2"/>
  <c r="M6" i="3"/>
  <c r="M7" i="3"/>
  <c r="M8" i="3"/>
  <c r="M9" i="3"/>
  <c r="M10" i="3"/>
  <c r="M11" i="3"/>
  <c r="M12" i="3"/>
  <c r="M13" i="3"/>
  <c r="M14" i="3"/>
  <c r="M16" i="3"/>
  <c r="M17" i="3"/>
  <c r="M18" i="3"/>
  <c r="M19" i="3"/>
  <c r="M20" i="3"/>
  <c r="M27" i="3"/>
  <c r="M28" i="3"/>
  <c r="M29" i="3"/>
  <c r="M30" i="3"/>
  <c r="M31" i="3"/>
  <c r="M32" i="3"/>
  <c r="M33" i="3"/>
  <c r="M35" i="3"/>
  <c r="M38" i="3"/>
  <c r="M39" i="3"/>
  <c r="M40" i="3"/>
  <c r="M41" i="3"/>
  <c r="M42" i="3"/>
  <c r="M43" i="3"/>
  <c r="M44" i="3"/>
  <c r="M46" i="3"/>
  <c r="M49" i="3"/>
  <c r="M50" i="3"/>
  <c r="M51" i="3"/>
  <c r="M52" i="3"/>
  <c r="M53" i="3"/>
  <c r="M5" i="3"/>
  <c r="G61" i="3"/>
  <c r="G37" i="2"/>
  <c r="D39" i="2"/>
  <c r="E39" i="2"/>
  <c r="F39" i="2"/>
  <c r="G39" i="2"/>
  <c r="D38" i="2"/>
  <c r="E38" i="2"/>
  <c r="F38" i="2"/>
  <c r="G38" i="2"/>
  <c r="D37" i="2"/>
  <c r="E37" i="2"/>
  <c r="F37" i="2"/>
  <c r="D36" i="2"/>
  <c r="E36" i="2"/>
  <c r="F36" i="2"/>
  <c r="G36" i="2"/>
  <c r="C37" i="2"/>
  <c r="C38" i="2"/>
  <c r="C39" i="2"/>
  <c r="C36" i="2"/>
  <c r="D61" i="3"/>
  <c r="D62" i="3"/>
  <c r="D63" i="3"/>
  <c r="D60" i="3"/>
  <c r="C60" i="3"/>
  <c r="B37" i="2"/>
  <c r="B38" i="2"/>
  <c r="B39" i="2"/>
  <c r="B36" i="2"/>
  <c r="G60" i="3"/>
  <c r="F60" i="3"/>
  <c r="E60" i="3"/>
  <c r="B61" i="3"/>
  <c r="B62" i="3"/>
  <c r="B63" i="3"/>
  <c r="B60" i="3"/>
  <c r="G63" i="3"/>
  <c r="F63" i="3"/>
  <c r="E63" i="3"/>
  <c r="C63" i="3"/>
  <c r="G62" i="3"/>
  <c r="F62" i="3"/>
  <c r="E62" i="3"/>
  <c r="C62" i="3"/>
  <c r="F61" i="3"/>
  <c r="E61" i="3"/>
  <c r="C61" i="3"/>
  <c r="G38" i="5"/>
  <c r="G39" i="5"/>
  <c r="F38" i="5"/>
  <c r="F39" i="5"/>
  <c r="E38" i="5"/>
  <c r="E39" i="5"/>
  <c r="D38" i="5"/>
  <c r="D39" i="5"/>
  <c r="C38" i="5"/>
  <c r="C39" i="5"/>
  <c r="B39" i="5"/>
  <c r="B38" i="5"/>
  <c r="G37" i="5"/>
  <c r="F37" i="5"/>
  <c r="E37" i="5"/>
  <c r="D37" i="5"/>
  <c r="C37" i="5"/>
  <c r="B37" i="5"/>
  <c r="F36" i="5"/>
  <c r="E36" i="5"/>
  <c r="G36" i="5"/>
  <c r="D36" i="5"/>
  <c r="C36" i="5"/>
  <c r="B36" i="5"/>
  <c r="D63" i="6"/>
  <c r="E63" i="6"/>
  <c r="F63" i="6"/>
  <c r="G63" i="6"/>
  <c r="C63" i="6"/>
  <c r="G62" i="6"/>
  <c r="F62" i="6"/>
  <c r="D62" i="6"/>
  <c r="E62" i="6"/>
  <c r="C62" i="6"/>
  <c r="B62" i="6"/>
  <c r="G61" i="6"/>
  <c r="F61" i="6"/>
  <c r="E61" i="6"/>
  <c r="C61" i="6"/>
  <c r="G60" i="6"/>
  <c r="F60" i="6"/>
  <c r="E60" i="6"/>
  <c r="C60" i="6"/>
  <c r="B60" i="6"/>
  <c r="D61" i="6"/>
  <c r="D60" i="6"/>
  <c r="B63" i="6"/>
  <c r="B61" i="6" l="1"/>
</calcChain>
</file>

<file path=xl/sharedStrings.xml><?xml version="1.0" encoding="utf-8"?>
<sst xmlns="http://schemas.openxmlformats.org/spreadsheetml/2006/main" count="392" uniqueCount="47">
  <si>
    <t>Sec. 98b Goal Progress Report</t>
  </si>
  <si>
    <t>Reporting Category</t>
  </si>
  <si>
    <t>Grade 1</t>
  </si>
  <si>
    <t>Grade 2</t>
  </si>
  <si>
    <t>Grade 3</t>
  </si>
  <si>
    <t>Grade 4</t>
  </si>
  <si>
    <t>Grade 5</t>
  </si>
  <si>
    <t>Grade 6</t>
  </si>
  <si>
    <t>Grade 7</t>
  </si>
  <si>
    <t>Grade 8 </t>
  </si>
  <si>
    <t>Male</t>
  </si>
  <si>
    <t>Female</t>
  </si>
  <si>
    <t>White</t>
  </si>
  <si>
    <t># Assessed</t>
  </si>
  <si>
    <t>% Assessed</t>
  </si>
  <si>
    <t>Spring</t>
  </si>
  <si>
    <t>Change from Fall</t>
  </si>
  <si>
    <t>% at/+ Benchmark</t>
  </si>
  <si>
    <t>Fall</t>
  </si>
  <si>
    <t>Winter</t>
  </si>
  <si>
    <t>NCE Avg</t>
  </si>
  <si>
    <t>GE Avg</t>
  </si>
  <si>
    <t>% at or + 40 NCE</t>
  </si>
  <si>
    <t>* All of the following are included in the 'Color' demographic to make a subgroup larger than 20 for reliable date:  Hispanic, Hawaiian/Pacific Islander, Asian, Black, American Indian/Alaska Native, Mixed</t>
  </si>
  <si>
    <t>Color *</t>
  </si>
  <si>
    <t>Avg Score</t>
  </si>
  <si>
    <t>Kindergarten</t>
  </si>
  <si>
    <t>STAR EARLY LITERACY - 2021-22</t>
  </si>
  <si>
    <t>Grade 9</t>
  </si>
  <si>
    <t>Grade 10</t>
  </si>
  <si>
    <t>Grade 11</t>
  </si>
  <si>
    <t>Grade 12</t>
  </si>
  <si>
    <t>OHS</t>
  </si>
  <si>
    <t>Fusion</t>
  </si>
  <si>
    <t>Goal</t>
  </si>
  <si>
    <t>q</t>
  </si>
  <si>
    <t>male</t>
  </si>
  <si>
    <t>female</t>
  </si>
  <si>
    <t>white</t>
  </si>
  <si>
    <t>color</t>
  </si>
  <si>
    <t xml:space="preserve"> Goal</t>
  </si>
  <si>
    <t>STAR MATH - 2022-23</t>
  </si>
  <si>
    <t>STAR READING - 2022-23</t>
  </si>
  <si>
    <t>Avg Score Reading Composite</t>
  </si>
  <si>
    <t>Acadience - 2022-23</t>
  </si>
  <si>
    <t>GOAL NCE Avg</t>
  </si>
  <si>
    <t>Goal NCE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</si>
</sst>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);[Red]\(0.0\)"/>
    <numFmt numFmtId="165" formatCode="0.0"/>
    <numFmt numFmtId="166" formatCode="0_);[Red]\(0\)"/>
    <numFmt numFmtId="167" formatCode="0;[Red]0"/>
    <numFmt numFmtId="168" formatCode="0.00_);[Red]\(0.00\)"/>
  </numFmts>
  <fonts count="3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333333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8" applyNumberFormat="0" applyAlignment="0" applyProtection="0"/>
    <xf numFmtId="0" fontId="18" fillId="12" borderId="9" applyNumberFormat="0" applyAlignment="0" applyProtection="0"/>
    <xf numFmtId="0" fontId="19" fillId="12" borderId="8" applyNumberFormat="0" applyAlignment="0" applyProtection="0"/>
    <xf numFmtId="0" fontId="20" fillId="0" borderId="10" applyNumberFormat="0" applyFill="0" applyAlignment="0" applyProtection="0"/>
    <xf numFmtId="0" fontId="21" fillId="13" borderId="11" applyNumberFormat="0" applyAlignment="0" applyProtection="0"/>
    <xf numFmtId="0" fontId="22" fillId="0" borderId="0" applyNumberFormat="0" applyFill="0" applyBorder="0" applyAlignment="0" applyProtection="0"/>
    <xf numFmtId="0" fontId="9" fillId="14" borderId="12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4" fillId="38" borderId="0" applyNumberFormat="0" applyBorder="0" applyAlignment="0" applyProtection="0"/>
    <xf numFmtId="9" fontId="9" fillId="0" borderId="0" applyFont="0" applyFill="0" applyBorder="0" applyAlignment="0" applyProtection="0"/>
  </cellStyleXfs>
  <cellXfs count="41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5"/>
    </xf>
    <xf numFmtId="0" fontId="0" fillId="0" borderId="0" xfId="0" applyAlignment="1">
      <alignment textRotation="90"/>
    </xf>
    <xf numFmtId="0" fontId="3" fillId="3" borderId="2" xfId="0" applyFont="1" applyFill="1" applyBorder="1" applyAlignment="1">
      <alignment vertical="center" wrapText="1"/>
    </xf>
    <xf numFmtId="9" fontId="3" fillId="4" borderId="2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textRotation="90" wrapText="1"/>
    </xf>
    <xf numFmtId="0" fontId="1" fillId="6" borderId="2" xfId="0" applyFont="1" applyFill="1" applyBorder="1" applyAlignment="1">
      <alignment horizontal="center" textRotation="90" wrapText="1"/>
    </xf>
    <xf numFmtId="0" fontId="1" fillId="5" borderId="2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6" fillId="3" borderId="2" xfId="0" applyFont="1" applyFill="1" applyBorder="1" applyAlignment="1">
      <alignment horizontal="center" textRotation="90" wrapText="1"/>
    </xf>
    <xf numFmtId="0" fontId="7" fillId="4" borderId="2" xfId="0" applyFont="1" applyFill="1" applyBorder="1" applyAlignment="1">
      <alignment vertical="top" wrapText="1"/>
    </xf>
    <xf numFmtId="0" fontId="7" fillId="3" borderId="2" xfId="0" applyFont="1" applyFill="1" applyBorder="1"/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1" fillId="7" borderId="2" xfId="0" applyFont="1" applyFill="1" applyBorder="1" applyAlignment="1">
      <alignment horizontal="center" textRotation="90" wrapText="1"/>
    </xf>
    <xf numFmtId="9" fontId="3" fillId="7" borderId="2" xfId="0" applyNumberFormat="1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0" fontId="7" fillId="7" borderId="2" xfId="0" applyFont="1" applyFill="1" applyBorder="1"/>
    <xf numFmtId="0" fontId="3" fillId="0" borderId="0" xfId="0" quotePrefix="1" applyFont="1" applyAlignment="1">
      <alignment horizontal="left" vertical="center" indent="5"/>
    </xf>
    <xf numFmtId="0" fontId="7" fillId="0" borderId="0" xfId="0" applyFont="1"/>
    <xf numFmtId="1" fontId="3" fillId="7" borderId="2" xfId="0" applyNumberFormat="1" applyFont="1" applyFill="1" applyBorder="1" applyAlignment="1">
      <alignment vertical="center" wrapText="1"/>
    </xf>
    <xf numFmtId="1" fontId="3" fillId="4" borderId="2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 indent="5"/>
    </xf>
    <xf numFmtId="0" fontId="3" fillId="4" borderId="14" xfId="0" applyFont="1" applyFill="1" applyBorder="1" applyAlignment="1">
      <alignment vertical="center" wrapText="1"/>
    </xf>
    <xf numFmtId="1" fontId="3" fillId="4" borderId="14" xfId="0" applyNumberFormat="1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1" fontId="3" fillId="7" borderId="14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1" fontId="3" fillId="4" borderId="15" xfId="0" applyNumberFormat="1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1" fontId="3" fillId="7" borderId="15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1" fontId="3" fillId="4" borderId="17" xfId="0" applyNumberFormat="1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1" fontId="3" fillId="7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 indent="5"/>
    </xf>
    <xf numFmtId="0" fontId="3" fillId="0" borderId="19" xfId="0" applyFont="1" applyBorder="1" applyAlignment="1">
      <alignment horizontal="left" vertical="center" wrapText="1" indent="5"/>
    </xf>
    <xf numFmtId="0" fontId="3" fillId="4" borderId="20" xfId="0" applyFont="1" applyFill="1" applyBorder="1" applyAlignment="1">
      <alignment vertical="center" wrapText="1"/>
    </xf>
    <xf numFmtId="1" fontId="3" fillId="4" borderId="20" xfId="0" applyNumberFormat="1" applyFont="1" applyFill="1" applyBorder="1" applyAlignment="1">
      <alignment vertical="center" wrapText="1"/>
    </xf>
    <xf numFmtId="0" fontId="3" fillId="6" borderId="20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1" fontId="3" fillId="7" borderId="2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165" fontId="0" fillId="0" borderId="0" xfId="0" applyNumberFormat="1"/>
    <xf numFmtId="1" fontId="0" fillId="0" borderId="0" xfId="0" applyNumberFormat="1"/>
    <xf numFmtId="1" fontId="1" fillId="4" borderId="2" xfId="0" applyNumberFormat="1" applyFont="1" applyFill="1" applyBorder="1" applyAlignment="1">
      <alignment horizontal="center" textRotation="90" wrapText="1"/>
    </xf>
    <xf numFmtId="1" fontId="1" fillId="7" borderId="2" xfId="0" applyNumberFormat="1" applyFont="1" applyFill="1" applyBorder="1" applyAlignment="1">
      <alignment horizontal="center" textRotation="90" wrapText="1"/>
    </xf>
    <xf numFmtId="165" fontId="2" fillId="3" borderId="2" xfId="0" applyNumberFormat="1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vertical="center" wrapText="1"/>
    </xf>
    <xf numFmtId="165" fontId="3" fillId="5" borderId="2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textRotation="90" wrapText="1"/>
    </xf>
    <xf numFmtId="0" fontId="6" fillId="6" borderId="2" xfId="0" applyFont="1" applyFill="1" applyBorder="1" applyAlignment="1">
      <alignment horizontal="center" textRotation="90" wrapText="1"/>
    </xf>
    <xf numFmtId="0" fontId="6" fillId="7" borderId="2" xfId="0" applyFont="1" applyFill="1" applyBorder="1" applyAlignment="1">
      <alignment horizontal="center" textRotation="90" wrapText="1"/>
    </xf>
    <xf numFmtId="165" fontId="5" fillId="0" borderId="0" xfId="0" applyNumberFormat="1" applyFont="1"/>
    <xf numFmtId="166" fontId="7" fillId="4" borderId="0" xfId="0" applyNumberFormat="1" applyFont="1" applyFill="1"/>
    <xf numFmtId="166" fontId="3" fillId="7" borderId="2" xfId="0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vertical="center" wrapText="1"/>
    </xf>
    <xf numFmtId="166" fontId="3" fillId="6" borderId="2" xfId="0" applyNumberFormat="1" applyFont="1" applyFill="1" applyBorder="1" applyAlignment="1">
      <alignment vertical="center" wrapText="1"/>
    </xf>
    <xf numFmtId="164" fontId="3" fillId="5" borderId="2" xfId="0" applyNumberFormat="1" applyFont="1" applyFill="1" applyBorder="1" applyAlignment="1">
      <alignment vertical="center" wrapText="1"/>
    </xf>
    <xf numFmtId="166" fontId="3" fillId="7" borderId="14" xfId="0" applyNumberFormat="1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166" fontId="3" fillId="6" borderId="14" xfId="0" applyNumberFormat="1" applyFont="1" applyFill="1" applyBorder="1" applyAlignment="1">
      <alignment vertical="center" wrapText="1"/>
    </xf>
    <xf numFmtId="164" fontId="3" fillId="5" borderId="14" xfId="0" applyNumberFormat="1" applyFont="1" applyFill="1" applyBorder="1" applyAlignment="1">
      <alignment vertical="center" wrapText="1"/>
    </xf>
    <xf numFmtId="166" fontId="3" fillId="7" borderId="17" xfId="0" applyNumberFormat="1" applyFont="1" applyFill="1" applyBorder="1" applyAlignment="1">
      <alignment vertical="center" wrapText="1"/>
    </xf>
    <xf numFmtId="164" fontId="3" fillId="3" borderId="17" xfId="0" applyNumberFormat="1" applyFont="1" applyFill="1" applyBorder="1" applyAlignment="1">
      <alignment vertical="center" wrapText="1"/>
    </xf>
    <xf numFmtId="166" fontId="3" fillId="6" borderId="17" xfId="0" applyNumberFormat="1" applyFont="1" applyFill="1" applyBorder="1" applyAlignment="1">
      <alignment vertical="center" wrapText="1"/>
    </xf>
    <xf numFmtId="164" fontId="3" fillId="5" borderId="17" xfId="0" applyNumberFormat="1" applyFont="1" applyFill="1" applyBorder="1" applyAlignment="1">
      <alignment vertical="center" wrapText="1"/>
    </xf>
    <xf numFmtId="166" fontId="3" fillId="7" borderId="20" xfId="0" applyNumberFormat="1" applyFont="1" applyFill="1" applyBorder="1" applyAlignment="1">
      <alignment vertical="center" wrapText="1"/>
    </xf>
    <xf numFmtId="164" fontId="3" fillId="3" borderId="20" xfId="0" applyNumberFormat="1" applyFont="1" applyFill="1" applyBorder="1" applyAlignment="1">
      <alignment vertical="center" wrapText="1"/>
    </xf>
    <xf numFmtId="166" fontId="3" fillId="6" borderId="20" xfId="0" applyNumberFormat="1" applyFont="1" applyFill="1" applyBorder="1" applyAlignment="1">
      <alignment vertical="center" wrapText="1"/>
    </xf>
    <xf numFmtId="164" fontId="3" fillId="5" borderId="20" xfId="0" applyNumberFormat="1" applyFont="1" applyFill="1" applyBorder="1" applyAlignment="1">
      <alignment vertical="center" wrapText="1"/>
    </xf>
    <xf numFmtId="166" fontId="3" fillId="7" borderId="15" xfId="0" applyNumberFormat="1" applyFont="1" applyFill="1" applyBorder="1" applyAlignment="1">
      <alignment vertical="center" wrapText="1"/>
    </xf>
    <xf numFmtId="164" fontId="3" fillId="3" borderId="15" xfId="0" applyNumberFormat="1" applyFont="1" applyFill="1" applyBorder="1" applyAlignment="1">
      <alignment vertical="center" wrapText="1"/>
    </xf>
    <xf numFmtId="166" fontId="3" fillId="6" borderId="15" xfId="0" applyNumberFormat="1" applyFont="1" applyFill="1" applyBorder="1" applyAlignment="1">
      <alignment vertical="center" wrapText="1"/>
    </xf>
    <xf numFmtId="164" fontId="3" fillId="5" borderId="15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quotePrefix="1" applyFont="1" applyAlignment="1">
      <alignment vertical="center"/>
    </xf>
    <xf numFmtId="0" fontId="25" fillId="4" borderId="2" xfId="0" applyFont="1" applyFill="1" applyBorder="1" applyAlignment="1">
      <alignment horizontal="center" vertical="top" readingOrder="1"/>
    </xf>
    <xf numFmtId="0" fontId="25" fillId="3" borderId="2" xfId="0" applyFont="1" applyFill="1" applyBorder="1" applyAlignment="1">
      <alignment horizontal="center" vertical="top" readingOrder="1"/>
    </xf>
    <xf numFmtId="0" fontId="25" fillId="6" borderId="2" xfId="0" applyFont="1" applyFill="1" applyBorder="1" applyAlignment="1">
      <alignment horizontal="center" vertical="top" readingOrder="1"/>
    </xf>
    <xf numFmtId="0" fontId="25" fillId="5" borderId="2" xfId="0" applyFont="1" applyFill="1" applyBorder="1" applyAlignment="1">
      <alignment horizontal="center" vertical="top" readingOrder="1"/>
    </xf>
    <xf numFmtId="0" fontId="27" fillId="4" borderId="2" xfId="0" applyFont="1" applyFill="1" applyBorder="1" applyAlignment="1">
      <alignment horizontal="left" vertical="top"/>
    </xf>
    <xf numFmtId="0" fontId="27" fillId="4" borderId="2" xfId="0" applyFont="1" applyFill="1" applyBorder="1" applyAlignment="1">
      <alignment horizontal="left"/>
    </xf>
    <xf numFmtId="0" fontId="27" fillId="6" borderId="2" xfId="0" applyFont="1" applyFill="1" applyBorder="1" applyAlignment="1">
      <alignment horizontal="left"/>
    </xf>
    <xf numFmtId="0" fontId="27" fillId="3" borderId="2" xfId="0" applyFont="1" applyFill="1" applyBorder="1" applyAlignment="1">
      <alignment horizontal="left" vertical="top"/>
    </xf>
    <xf numFmtId="0" fontId="27" fillId="3" borderId="2" xfId="0" applyFont="1" applyFill="1" applyBorder="1" applyAlignment="1">
      <alignment horizontal="left"/>
    </xf>
    <xf numFmtId="0" fontId="27" fillId="6" borderId="2" xfId="0" applyFont="1" applyFill="1" applyBorder="1" applyAlignment="1">
      <alignment horizontal="left" vertical="top"/>
    </xf>
    <xf numFmtId="0" fontId="27" fillId="5" borderId="2" xfId="0" applyFont="1" applyFill="1" applyBorder="1" applyAlignment="1">
      <alignment horizontal="left" vertical="top"/>
    </xf>
    <xf numFmtId="0" fontId="27" fillId="5" borderId="2" xfId="0" applyFont="1" applyFill="1" applyBorder="1" applyAlignment="1">
      <alignment horizontal="left"/>
    </xf>
    <xf numFmtId="0" fontId="28" fillId="4" borderId="2" xfId="0" applyFont="1" applyFill="1" applyBorder="1" applyAlignment="1">
      <alignment horizontal="left" vertical="top"/>
    </xf>
    <xf numFmtId="0" fontId="28" fillId="5" borderId="2" xfId="0" applyFont="1" applyFill="1" applyBorder="1" applyAlignment="1">
      <alignment horizontal="left" vertical="top"/>
    </xf>
    <xf numFmtId="0" fontId="28" fillId="6" borderId="2" xfId="0" applyFont="1" applyFill="1" applyBorder="1" applyAlignment="1">
      <alignment horizontal="left" vertical="top"/>
    </xf>
    <xf numFmtId="0" fontId="28" fillId="3" borderId="2" xfId="0" applyFont="1" applyFill="1" applyBorder="1" applyAlignment="1">
      <alignment horizontal="left" vertical="top"/>
    </xf>
    <xf numFmtId="1" fontId="28" fillId="4" borderId="2" xfId="0" applyNumberFormat="1" applyFont="1" applyFill="1" applyBorder="1" applyAlignment="1">
      <alignment horizontal="left" vertical="top"/>
    </xf>
    <xf numFmtId="167" fontId="0" fillId="0" borderId="0" xfId="42" applyNumberFormat="1" applyFont="1"/>
    <xf numFmtId="1" fontId="28" fillId="7" borderId="2" xfId="0" applyNumberFormat="1" applyFont="1" applyFill="1" applyBorder="1" applyAlignment="1">
      <alignment horizontal="left" vertical="top"/>
    </xf>
    <xf numFmtId="1" fontId="27" fillId="4" borderId="2" xfId="0" applyNumberFormat="1" applyFont="1" applyFill="1" applyBorder="1" applyAlignment="1">
      <alignment horizontal="left"/>
    </xf>
    <xf numFmtId="1" fontId="27" fillId="7" borderId="2" xfId="0" applyNumberFormat="1" applyFont="1" applyFill="1" applyBorder="1" applyAlignment="1">
      <alignment horizontal="left"/>
    </xf>
    <xf numFmtId="1" fontId="27" fillId="4" borderId="2" xfId="0" applyNumberFormat="1" applyFont="1" applyFill="1" applyBorder="1" applyAlignment="1">
      <alignment horizontal="left" vertical="top"/>
    </xf>
    <xf numFmtId="0" fontId="25" fillId="7" borderId="2" xfId="0" applyFont="1" applyFill="1" applyBorder="1" applyAlignment="1">
      <alignment horizontal="center" vertical="top" readingOrder="1"/>
    </xf>
    <xf numFmtId="166" fontId="27" fillId="7" borderId="2" xfId="0" applyNumberFormat="1" applyFont="1" applyFill="1" applyBorder="1" applyAlignment="1">
      <alignment horizontal="left"/>
    </xf>
    <xf numFmtId="166" fontId="28" fillId="3" borderId="2" xfId="0" applyNumberFormat="1" applyFont="1" applyFill="1" applyBorder="1" applyAlignment="1">
      <alignment horizontal="left" vertical="top"/>
    </xf>
    <xf numFmtId="166" fontId="28" fillId="6" borderId="2" xfId="0" applyNumberFormat="1" applyFont="1" applyFill="1" applyBorder="1" applyAlignment="1">
      <alignment horizontal="left" vertical="top"/>
    </xf>
    <xf numFmtId="164" fontId="28" fillId="5" borderId="2" xfId="0" applyNumberFormat="1" applyFont="1" applyFill="1" applyBorder="1" applyAlignment="1">
      <alignment horizontal="left" vertical="top"/>
    </xf>
    <xf numFmtId="168" fontId="25" fillId="7" borderId="2" xfId="0" applyNumberFormat="1" applyFont="1" applyFill="1" applyBorder="1" applyAlignment="1">
      <alignment horizontal="center" vertical="top" readingOrder="1"/>
    </xf>
    <xf numFmtId="164" fontId="25" fillId="6" borderId="2" xfId="0" applyNumberFormat="1" applyFont="1" applyFill="1" applyBorder="1" applyAlignment="1">
      <alignment horizontal="center" vertical="top" readingOrder="1"/>
    </xf>
    <xf numFmtId="164" fontId="0" fillId="5" borderId="2" xfId="0" applyNumberFormat="1" applyFill="1" applyBorder="1"/>
    <xf numFmtId="165" fontId="3" fillId="6" borderId="2" xfId="0" applyNumberFormat="1" applyFont="1" applyFill="1" applyBorder="1" applyAlignment="1">
      <alignment vertical="center" wrapText="1"/>
    </xf>
    <xf numFmtId="0" fontId="7" fillId="40" borderId="0" xfId="0" applyFont="1" applyFill="1" applyAlignment="1">
      <alignment horizontal="right"/>
    </xf>
    <xf numFmtId="0" fontId="7" fillId="40" borderId="0" xfId="0" applyFont="1" applyFill="1"/>
    <xf numFmtId="166" fontId="7" fillId="40" borderId="0" xfId="0" applyNumberFormat="1" applyFont="1" applyFill="1"/>
    <xf numFmtId="164" fontId="7" fillId="40" borderId="0" xfId="0" applyNumberFormat="1" applyFont="1" applyFill="1"/>
    <xf numFmtId="0" fontId="0" fillId="40" borderId="0" xfId="0" applyFill="1"/>
    <xf numFmtId="165" fontId="3" fillId="3" borderId="17" xfId="0" applyNumberFormat="1" applyFont="1" applyFill="1" applyBorder="1" applyAlignment="1">
      <alignment vertical="center" wrapText="1"/>
    </xf>
    <xf numFmtId="165" fontId="3" fillId="3" borderId="20" xfId="0" applyNumberFormat="1" applyFont="1" applyFill="1" applyBorder="1" applyAlignment="1">
      <alignment vertical="center" wrapText="1"/>
    </xf>
    <xf numFmtId="165" fontId="3" fillId="3" borderId="15" xfId="0" applyNumberFormat="1" applyFont="1" applyFill="1" applyBorder="1" applyAlignment="1">
      <alignment vertical="center" wrapText="1"/>
    </xf>
    <xf numFmtId="165" fontId="3" fillId="3" borderId="14" xfId="0" applyNumberFormat="1" applyFont="1" applyFill="1" applyBorder="1" applyAlignment="1">
      <alignment vertical="center" wrapText="1"/>
    </xf>
    <xf numFmtId="165" fontId="7" fillId="3" borderId="0" xfId="0" applyNumberFormat="1" applyFont="1" applyFill="1"/>
    <xf numFmtId="165" fontId="7" fillId="6" borderId="0" xfId="0" applyNumberFormat="1" applyFont="1" applyFill="1"/>
    <xf numFmtId="165" fontId="0" fillId="6" borderId="2" xfId="0" applyNumberFormat="1" applyFont="1" applyFill="1" applyBorder="1"/>
    <xf numFmtId="165" fontId="0" fillId="0" borderId="0" xfId="0" applyNumberFormat="1" applyFont="1"/>
    <xf numFmtId="0" fontId="0" fillId="0" borderId="0" xfId="0" applyFont="1"/>
    <xf numFmtId="1" fontId="0" fillId="0" borderId="0" xfId="0" applyNumberFormat="1" applyFont="1"/>
    <xf numFmtId="0" fontId="31" fillId="2" borderId="2" xfId="0" applyFont="1" applyFill="1" applyBorder="1" applyAlignment="1">
      <alignment horizontal="center" vertical="center" wrapText="1"/>
    </xf>
    <xf numFmtId="1" fontId="32" fillId="39" borderId="14" xfId="0" applyNumberFormat="1" applyFont="1" applyFill="1" applyBorder="1" applyAlignment="1">
      <alignment horizontal="center" textRotation="90" wrapText="1"/>
    </xf>
    <xf numFmtId="1" fontId="32" fillId="39" borderId="14" xfId="0" applyNumberFormat="1" applyFont="1" applyFill="1" applyBorder="1" applyAlignment="1">
      <alignment textRotation="90" wrapText="1"/>
    </xf>
    <xf numFmtId="1" fontId="32" fillId="7" borderId="14" xfId="0" applyNumberFormat="1" applyFont="1" applyFill="1" applyBorder="1" applyAlignment="1">
      <alignment horizontal="center" textRotation="90" wrapText="1"/>
    </xf>
    <xf numFmtId="0" fontId="32" fillId="3" borderId="14" xfId="0" applyFont="1" applyFill="1" applyBorder="1" applyAlignment="1">
      <alignment horizontal="center" textRotation="90" wrapText="1"/>
    </xf>
    <xf numFmtId="0" fontId="32" fillId="6" borderId="14" xfId="0" applyFont="1" applyFill="1" applyBorder="1" applyAlignment="1">
      <alignment horizontal="center" textRotation="90" wrapText="1"/>
    </xf>
    <xf numFmtId="0" fontId="32" fillId="5" borderId="14" xfId="0" applyFont="1" applyFill="1" applyBorder="1" applyAlignment="1">
      <alignment horizontal="center" textRotation="90" wrapText="1"/>
    </xf>
    <xf numFmtId="0" fontId="32" fillId="2" borderId="2" xfId="0" applyFont="1" applyFill="1" applyBorder="1" applyAlignment="1">
      <alignment horizontal="center" textRotation="90" wrapText="1"/>
    </xf>
    <xf numFmtId="0" fontId="32" fillId="4" borderId="2" xfId="0" applyFont="1" applyFill="1" applyBorder="1" applyAlignment="1">
      <alignment horizontal="center" textRotation="90" wrapText="1"/>
    </xf>
    <xf numFmtId="0" fontId="32" fillId="7" borderId="2" xfId="0" applyFont="1" applyFill="1" applyBorder="1" applyAlignment="1">
      <alignment horizontal="center" textRotation="90" wrapText="1"/>
    </xf>
    <xf numFmtId="0" fontId="32" fillId="3" borderId="2" xfId="0" applyFont="1" applyFill="1" applyBorder="1" applyAlignment="1">
      <alignment horizontal="center" textRotation="90" wrapText="1"/>
    </xf>
    <xf numFmtId="0" fontId="32" fillId="6" borderId="2" xfId="0" applyFont="1" applyFill="1" applyBorder="1" applyAlignment="1">
      <alignment horizontal="center" textRotation="90" wrapText="1"/>
    </xf>
    <xf numFmtId="0" fontId="32" fillId="5" borderId="2" xfId="0" applyFont="1" applyFill="1" applyBorder="1" applyAlignment="1">
      <alignment horizontal="center" textRotation="90" wrapText="1"/>
    </xf>
    <xf numFmtId="0" fontId="0" fillId="0" borderId="0" xfId="0" applyFont="1" applyAlignment="1">
      <alignment textRotation="90"/>
    </xf>
    <xf numFmtId="0" fontId="30" fillId="0" borderId="3" xfId="0" applyFont="1" applyBorder="1" applyAlignment="1">
      <alignment vertical="center" wrapText="1"/>
    </xf>
    <xf numFmtId="0" fontId="0" fillId="39" borderId="2" xfId="0" applyFont="1" applyFill="1" applyBorder="1" applyAlignment="1">
      <alignment horizontal="right" wrapText="1"/>
    </xf>
    <xf numFmtId="1" fontId="0" fillId="39" borderId="2" xfId="0" applyNumberFormat="1" applyFont="1" applyFill="1" applyBorder="1" applyAlignment="1">
      <alignment horizontal="right" wrapText="1"/>
    </xf>
    <xf numFmtId="1" fontId="0" fillId="7" borderId="2" xfId="0" applyNumberFormat="1" applyFont="1" applyFill="1" applyBorder="1" applyAlignment="1">
      <alignment horizontal="right" wrapText="1"/>
    </xf>
    <xf numFmtId="165" fontId="0" fillId="3" borderId="2" xfId="0" applyNumberFormat="1" applyFont="1" applyFill="1" applyBorder="1" applyAlignment="1">
      <alignment horizontal="right" wrapText="1"/>
    </xf>
    <xf numFmtId="165" fontId="0" fillId="6" borderId="2" xfId="0" applyNumberFormat="1" applyFont="1" applyFill="1" applyBorder="1" applyAlignment="1">
      <alignment horizontal="right" wrapText="1"/>
    </xf>
    <xf numFmtId="165" fontId="0" fillId="5" borderId="2" xfId="0" applyNumberFormat="1" applyFont="1" applyFill="1" applyBorder="1" applyAlignment="1">
      <alignment horizontal="right" wrapText="1"/>
    </xf>
    <xf numFmtId="0" fontId="30" fillId="2" borderId="4" xfId="0" applyFont="1" applyFill="1" applyBorder="1" applyAlignment="1">
      <alignment vertical="center" wrapText="1"/>
    </xf>
    <xf numFmtId="0" fontId="30" fillId="4" borderId="2" xfId="0" applyFont="1" applyFill="1" applyBorder="1" applyAlignment="1">
      <alignment vertical="center" wrapText="1"/>
    </xf>
    <xf numFmtId="0" fontId="30" fillId="7" borderId="2" xfId="0" applyFont="1" applyFill="1" applyBorder="1" applyAlignment="1">
      <alignment vertical="center" wrapText="1"/>
    </xf>
    <xf numFmtId="166" fontId="30" fillId="7" borderId="2" xfId="0" applyNumberFormat="1" applyFont="1" applyFill="1" applyBorder="1" applyAlignment="1">
      <alignment vertical="center" wrapText="1"/>
    </xf>
    <xf numFmtId="165" fontId="30" fillId="3" borderId="2" xfId="0" applyNumberFormat="1" applyFont="1" applyFill="1" applyBorder="1" applyAlignment="1">
      <alignment vertical="center" wrapText="1"/>
    </xf>
    <xf numFmtId="164" fontId="30" fillId="3" borderId="2" xfId="0" applyNumberFormat="1" applyFont="1" applyFill="1" applyBorder="1" applyAlignment="1">
      <alignment vertical="center" wrapText="1"/>
    </xf>
    <xf numFmtId="0" fontId="30" fillId="6" borderId="2" xfId="0" applyFont="1" applyFill="1" applyBorder="1" applyAlignment="1">
      <alignment vertical="center" wrapText="1"/>
    </xf>
    <xf numFmtId="166" fontId="30" fillId="6" borderId="2" xfId="0" applyNumberFormat="1" applyFont="1" applyFill="1" applyBorder="1" applyAlignment="1">
      <alignment vertical="center" wrapText="1"/>
    </xf>
    <xf numFmtId="0" fontId="30" fillId="5" borderId="2" xfId="0" applyFont="1" applyFill="1" applyBorder="1" applyAlignment="1">
      <alignment vertical="center" wrapText="1"/>
    </xf>
    <xf numFmtId="164" fontId="30" fillId="5" borderId="2" xfId="0" applyNumberFormat="1" applyFont="1" applyFill="1" applyBorder="1" applyAlignment="1">
      <alignment vertical="center" wrapText="1"/>
    </xf>
    <xf numFmtId="0" fontId="30" fillId="2" borderId="2" xfId="0" applyFont="1" applyFill="1" applyBorder="1" applyAlignment="1">
      <alignment vertical="center" wrapText="1"/>
    </xf>
    <xf numFmtId="0" fontId="33" fillId="4" borderId="2" xfId="0" applyFont="1" applyFill="1" applyBorder="1" applyAlignment="1">
      <alignment horizontal="left" vertical="top"/>
    </xf>
    <xf numFmtId="0" fontId="33" fillId="7" borderId="2" xfId="0" applyFont="1" applyFill="1" applyBorder="1" applyAlignment="1">
      <alignment horizontal="left" vertical="top"/>
    </xf>
    <xf numFmtId="1" fontId="26" fillId="7" borderId="2" xfId="0" applyNumberFormat="1" applyFont="1" applyFill="1" applyBorder="1" applyAlignment="1">
      <alignment horizontal="left"/>
    </xf>
    <xf numFmtId="0" fontId="33" fillId="3" borderId="2" xfId="0" applyFont="1" applyFill="1" applyBorder="1" applyAlignment="1">
      <alignment horizontal="left" vertical="top"/>
    </xf>
    <xf numFmtId="165" fontId="33" fillId="3" borderId="2" xfId="0" applyNumberFormat="1" applyFont="1" applyFill="1" applyBorder="1" applyAlignment="1">
      <alignment horizontal="left" vertical="top"/>
    </xf>
    <xf numFmtId="0" fontId="33" fillId="6" borderId="2" xfId="0" applyFont="1" applyFill="1" applyBorder="1" applyAlignment="1">
      <alignment horizontal="left" vertical="top"/>
    </xf>
    <xf numFmtId="0" fontId="33" fillId="5" borderId="2" xfId="0" applyFont="1" applyFill="1" applyBorder="1" applyAlignment="1">
      <alignment horizontal="left" vertical="top"/>
    </xf>
    <xf numFmtId="168" fontId="33" fillId="5" borderId="2" xfId="0" applyNumberFormat="1" applyFont="1" applyFill="1" applyBorder="1" applyAlignment="1">
      <alignment horizontal="left" vertical="top"/>
    </xf>
    <xf numFmtId="0" fontId="30" fillId="0" borderId="3" xfId="0" applyFont="1" applyBorder="1" applyAlignment="1">
      <alignment horizontal="left" vertical="center" wrapText="1" indent="5"/>
    </xf>
    <xf numFmtId="0" fontId="26" fillId="4" borderId="2" xfId="0" applyFont="1" applyFill="1" applyBorder="1" applyAlignment="1">
      <alignment horizontal="left"/>
    </xf>
    <xf numFmtId="0" fontId="26" fillId="7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26" fillId="6" borderId="2" xfId="0" applyFont="1" applyFill="1" applyBorder="1" applyAlignment="1">
      <alignment horizontal="left"/>
    </xf>
    <xf numFmtId="0" fontId="26" fillId="5" borderId="2" xfId="0" applyFont="1" applyFill="1" applyBorder="1" applyAlignment="1">
      <alignment horizontal="left"/>
    </xf>
    <xf numFmtId="1" fontId="31" fillId="39" borderId="2" xfId="0" applyNumberFormat="1" applyFont="1" applyFill="1" applyBorder="1" applyAlignment="1">
      <alignment vertical="center" wrapText="1"/>
    </xf>
    <xf numFmtId="1" fontId="31" fillId="7" borderId="2" xfId="0" applyNumberFormat="1" applyFont="1" applyFill="1" applyBorder="1" applyAlignment="1">
      <alignment vertical="center" wrapText="1"/>
    </xf>
    <xf numFmtId="165" fontId="31" fillId="3" borderId="2" xfId="0" applyNumberFormat="1" applyFont="1" applyFill="1" applyBorder="1" applyAlignment="1">
      <alignment vertical="center" wrapText="1"/>
    </xf>
    <xf numFmtId="165" fontId="31" fillId="6" borderId="2" xfId="0" applyNumberFormat="1" applyFont="1" applyFill="1" applyBorder="1" applyAlignment="1">
      <alignment vertical="center" wrapText="1"/>
    </xf>
    <xf numFmtId="165" fontId="31" fillId="5" borderId="2" xfId="0" applyNumberFormat="1" applyFont="1" applyFill="1" applyBorder="1" applyAlignment="1">
      <alignment vertical="center" wrapText="1"/>
    </xf>
    <xf numFmtId="0" fontId="31" fillId="2" borderId="4" xfId="0" applyFont="1" applyFill="1" applyBorder="1" applyAlignment="1">
      <alignment vertical="center" wrapText="1"/>
    </xf>
    <xf numFmtId="0" fontId="31" fillId="4" borderId="2" xfId="0" applyFont="1" applyFill="1" applyBorder="1" applyAlignment="1">
      <alignment vertical="center" wrapText="1"/>
    </xf>
    <xf numFmtId="0" fontId="31" fillId="7" borderId="2" xfId="0" applyFont="1" applyFill="1" applyBorder="1" applyAlignment="1">
      <alignment vertical="center" wrapText="1"/>
    </xf>
    <xf numFmtId="0" fontId="31" fillId="3" borderId="2" xfId="0" applyFont="1" applyFill="1" applyBorder="1" applyAlignment="1">
      <alignment vertical="center" wrapText="1"/>
    </xf>
    <xf numFmtId="0" fontId="31" fillId="6" borderId="2" xfId="0" applyFont="1" applyFill="1" applyBorder="1" applyAlignment="1">
      <alignment vertical="center" wrapText="1"/>
    </xf>
    <xf numFmtId="0" fontId="31" fillId="5" borderId="2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top" wrapText="1"/>
    </xf>
    <xf numFmtId="0" fontId="5" fillId="7" borderId="2" xfId="0" applyFont="1" applyFill="1" applyBorder="1"/>
    <xf numFmtId="0" fontId="5" fillId="3" borderId="2" xfId="0" applyFont="1" applyFill="1" applyBorder="1"/>
    <xf numFmtId="0" fontId="5" fillId="6" borderId="2" xfId="0" applyFont="1" applyFill="1" applyBorder="1"/>
    <xf numFmtId="0" fontId="5" fillId="5" borderId="2" xfId="0" applyFont="1" applyFill="1" applyBorder="1"/>
    <xf numFmtId="0" fontId="30" fillId="0" borderId="3" xfId="0" applyFont="1" applyBorder="1" applyAlignment="1">
      <alignment horizontal="left" vertical="center" wrapText="1" indent="6"/>
    </xf>
    <xf numFmtId="2" fontId="30" fillId="2" borderId="4" xfId="0" applyNumberFormat="1" applyFont="1" applyFill="1" applyBorder="1" applyAlignment="1">
      <alignment vertical="center" wrapText="1"/>
    </xf>
    <xf numFmtId="1" fontId="30" fillId="4" borderId="2" xfId="0" applyNumberFormat="1" applyFont="1" applyFill="1" applyBorder="1" applyAlignment="1">
      <alignment vertical="center" wrapText="1"/>
    </xf>
    <xf numFmtId="1" fontId="30" fillId="7" borderId="2" xfId="0" applyNumberFormat="1" applyFont="1" applyFill="1" applyBorder="1" applyAlignment="1">
      <alignment vertical="center" wrapText="1"/>
    </xf>
    <xf numFmtId="1" fontId="30" fillId="6" borderId="2" xfId="0" applyNumberFormat="1" applyFont="1" applyFill="1" applyBorder="1" applyAlignment="1">
      <alignment vertical="center" wrapText="1"/>
    </xf>
    <xf numFmtId="165" fontId="30" fillId="5" borderId="2" xfId="0" applyNumberFormat="1" applyFont="1" applyFill="1" applyBorder="1" applyAlignment="1">
      <alignment vertical="center" wrapText="1"/>
    </xf>
    <xf numFmtId="2" fontId="30" fillId="2" borderId="2" xfId="0" applyNumberFormat="1" applyFont="1" applyFill="1" applyBorder="1" applyAlignment="1">
      <alignment vertical="center" wrapText="1"/>
    </xf>
    <xf numFmtId="0" fontId="30" fillId="0" borderId="3" xfId="0" applyFont="1" applyBorder="1" applyAlignment="1">
      <alignment horizontal="left" vertical="center" wrapText="1" indent="9"/>
    </xf>
    <xf numFmtId="1" fontId="30" fillId="39" borderId="2" xfId="0" applyNumberFormat="1" applyFont="1" applyFill="1" applyBorder="1" applyAlignment="1">
      <alignment vertical="center" wrapText="1"/>
    </xf>
    <xf numFmtId="2" fontId="31" fillId="2" borderId="4" xfId="0" applyNumberFormat="1" applyFont="1" applyFill="1" applyBorder="1" applyAlignment="1">
      <alignment vertical="center" wrapText="1"/>
    </xf>
    <xf numFmtId="1" fontId="31" fillId="4" borderId="2" xfId="0" applyNumberFormat="1" applyFont="1" applyFill="1" applyBorder="1" applyAlignment="1">
      <alignment vertical="center" wrapText="1"/>
    </xf>
    <xf numFmtId="1" fontId="31" fillId="6" borderId="2" xfId="0" applyNumberFormat="1" applyFont="1" applyFill="1" applyBorder="1" applyAlignment="1">
      <alignment vertical="center" wrapText="1"/>
    </xf>
    <xf numFmtId="2" fontId="31" fillId="2" borderId="2" xfId="0" applyNumberFormat="1" applyFont="1" applyFill="1" applyBorder="1" applyAlignment="1">
      <alignment vertical="center" wrapText="1"/>
    </xf>
    <xf numFmtId="0" fontId="30" fillId="0" borderId="3" xfId="0" applyFont="1" applyBorder="1" applyAlignment="1">
      <alignment horizontal="left" vertical="center" wrapText="1" indent="8"/>
    </xf>
    <xf numFmtId="0" fontId="0" fillId="39" borderId="2" xfId="0" applyFont="1" applyFill="1" applyBorder="1" applyAlignment="1">
      <alignment wrapText="1"/>
    </xf>
    <xf numFmtId="1" fontId="0" fillId="39" borderId="2" xfId="0" applyNumberFormat="1" applyFont="1" applyFill="1" applyBorder="1" applyAlignment="1">
      <alignment wrapText="1"/>
    </xf>
    <xf numFmtId="165" fontId="0" fillId="3" borderId="2" xfId="0" applyNumberFormat="1" applyFont="1" applyFill="1" applyBorder="1" applyAlignment="1">
      <alignment wrapText="1"/>
    </xf>
    <xf numFmtId="165" fontId="0" fillId="6" borderId="2" xfId="0" applyNumberFormat="1" applyFont="1" applyFill="1" applyBorder="1" applyAlignment="1">
      <alignment wrapText="1"/>
    </xf>
    <xf numFmtId="165" fontId="0" fillId="5" borderId="2" xfId="0" applyNumberFormat="1" applyFont="1" applyFill="1" applyBorder="1" applyAlignment="1">
      <alignment wrapText="1"/>
    </xf>
    <xf numFmtId="0" fontId="30" fillId="0" borderId="3" xfId="0" applyFont="1" applyBorder="1" applyAlignment="1">
      <alignment horizontal="left" vertical="center" indent="6"/>
    </xf>
    <xf numFmtId="2" fontId="30" fillId="2" borderId="4" xfId="0" applyNumberFormat="1" applyFont="1" applyFill="1" applyBorder="1" applyAlignment="1">
      <alignment horizontal="left" vertical="center" indent="3"/>
    </xf>
    <xf numFmtId="1" fontId="30" fillId="4" borderId="2" xfId="0" applyNumberFormat="1" applyFont="1" applyFill="1" applyBorder="1" applyAlignment="1">
      <alignment horizontal="left" vertical="center" indent="3"/>
    </xf>
    <xf numFmtId="1" fontId="30" fillId="7" borderId="2" xfId="0" applyNumberFormat="1" applyFont="1" applyFill="1" applyBorder="1" applyAlignment="1">
      <alignment horizontal="left" vertical="center" indent="3"/>
    </xf>
    <xf numFmtId="1" fontId="30" fillId="6" borderId="2" xfId="0" applyNumberFormat="1" applyFont="1" applyFill="1" applyBorder="1" applyAlignment="1">
      <alignment vertical="center"/>
    </xf>
    <xf numFmtId="165" fontId="30" fillId="5" borderId="2" xfId="0" applyNumberFormat="1" applyFont="1" applyFill="1" applyBorder="1" applyAlignment="1">
      <alignment vertical="center"/>
    </xf>
    <xf numFmtId="2" fontId="30" fillId="2" borderId="2" xfId="0" applyNumberFormat="1" applyFont="1" applyFill="1" applyBorder="1" applyAlignment="1">
      <alignment horizontal="left" vertical="center" indent="3"/>
    </xf>
    <xf numFmtId="0" fontId="0" fillId="0" borderId="0" xfId="0" applyFont="1" applyAlignment="1">
      <alignment horizontal="left" indent="3"/>
    </xf>
    <xf numFmtId="165" fontId="30" fillId="6" borderId="2" xfId="0" applyNumberFormat="1" applyFont="1" applyFill="1" applyBorder="1" applyAlignment="1">
      <alignment vertical="center" wrapText="1"/>
    </xf>
    <xf numFmtId="2" fontId="30" fillId="2" borderId="14" xfId="0" applyNumberFormat="1" applyFont="1" applyFill="1" applyBorder="1" applyAlignment="1">
      <alignment vertical="center" wrapText="1"/>
    </xf>
    <xf numFmtId="2" fontId="3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2" fontId="0" fillId="0" borderId="0" xfId="0" applyNumberFormat="1" applyFont="1"/>
    <xf numFmtId="166" fontId="0" fillId="4" borderId="0" xfId="0" applyNumberFormat="1" applyFont="1" applyFill="1"/>
    <xf numFmtId="166" fontId="0" fillId="7" borderId="0" xfId="0" applyNumberFormat="1" applyFont="1" applyFill="1"/>
    <xf numFmtId="165" fontId="0" fillId="3" borderId="0" xfId="0" applyNumberFormat="1" applyFont="1" applyFill="1"/>
    <xf numFmtId="165" fontId="0" fillId="6" borderId="0" xfId="0" applyNumberFormat="1" applyFont="1" applyFill="1"/>
    <xf numFmtId="165" fontId="0" fillId="5" borderId="0" xfId="0" applyNumberFormat="1" applyFont="1" applyFill="1"/>
    <xf numFmtId="0" fontId="30" fillId="0" borderId="0" xfId="0" quotePrefix="1" applyFont="1" applyAlignment="1">
      <alignment horizontal="left" vertical="center" indent="5"/>
    </xf>
    <xf numFmtId="164" fontId="0" fillId="7" borderId="2" xfId="0" applyNumberFormat="1" applyFont="1" applyFill="1" applyBorder="1" applyAlignment="1">
      <alignment horizontal="right" wrapText="1"/>
    </xf>
    <xf numFmtId="164" fontId="31" fillId="7" borderId="2" xfId="0" applyNumberFormat="1" applyFont="1" applyFill="1" applyBorder="1" applyAlignment="1">
      <alignment vertical="center" wrapText="1"/>
    </xf>
    <xf numFmtId="164" fontId="30" fillId="7" borderId="2" xfId="0" applyNumberFormat="1" applyFont="1" applyFill="1" applyBorder="1" applyAlignment="1">
      <alignment vertical="center" wrapText="1"/>
    </xf>
    <xf numFmtId="164" fontId="0" fillId="7" borderId="2" xfId="0" applyNumberFormat="1" applyFont="1" applyFill="1" applyBorder="1" applyAlignment="1">
      <alignment wrapText="1"/>
    </xf>
    <xf numFmtId="164" fontId="0" fillId="0" borderId="0" xfId="0" applyNumberFormat="1" applyFont="1"/>
    <xf numFmtId="164" fontId="0" fillId="7" borderId="0" xfId="0" applyNumberFormat="1" applyFont="1" applyFill="1"/>
    <xf numFmtId="0" fontId="30" fillId="2" borderId="2" xfId="0" applyFont="1" applyFill="1" applyBorder="1" applyAlignment="1">
      <alignment horizontal="center" vertical="center" wrapText="1"/>
    </xf>
    <xf numFmtId="165" fontId="0" fillId="41" borderId="2" xfId="0" applyNumberFormat="1" applyFont="1" applyFill="1" applyBorder="1" applyAlignment="1">
      <alignment horizontal="right" wrapText="1"/>
    </xf>
    <xf numFmtId="0" fontId="0" fillId="39" borderId="0" xfId="0" applyFont="1" applyFill="1"/>
    <xf numFmtId="1" fontId="0" fillId="39" borderId="0" xfId="0" applyNumberFormat="1" applyFont="1" applyFill="1"/>
    <xf numFmtId="166" fontId="0" fillId="39" borderId="0" xfId="0" applyNumberFormat="1" applyFont="1" applyFill="1"/>
    <xf numFmtId="0" fontId="30" fillId="39" borderId="14" xfId="0" applyFont="1" applyFill="1" applyBorder="1" applyAlignment="1">
      <alignment horizontal="center" textRotation="90" wrapText="1"/>
    </xf>
    <xf numFmtId="1" fontId="30" fillId="39" borderId="14" xfId="0" applyNumberFormat="1" applyFont="1" applyFill="1" applyBorder="1" applyAlignment="1">
      <alignment horizontal="center" textRotation="90" wrapText="1"/>
    </xf>
    <xf numFmtId="1" fontId="30" fillId="7" borderId="14" xfId="0" applyNumberFormat="1" applyFont="1" applyFill="1" applyBorder="1" applyAlignment="1">
      <alignment horizontal="center" textRotation="90" wrapText="1"/>
    </xf>
    <xf numFmtId="165" fontId="30" fillId="3" borderId="14" xfId="0" applyNumberFormat="1" applyFont="1" applyFill="1" applyBorder="1" applyAlignment="1">
      <alignment horizontal="center" textRotation="90" wrapText="1"/>
    </xf>
    <xf numFmtId="0" fontId="30" fillId="6" borderId="14" xfId="0" applyFont="1" applyFill="1" applyBorder="1" applyAlignment="1">
      <alignment horizontal="center" textRotation="90" wrapText="1"/>
    </xf>
    <xf numFmtId="165" fontId="30" fillId="41" borderId="14" xfId="0" applyNumberFormat="1" applyFont="1" applyFill="1" applyBorder="1" applyAlignment="1">
      <alignment horizontal="center" textRotation="90" wrapText="1"/>
    </xf>
    <xf numFmtId="0" fontId="30" fillId="2" borderId="2" xfId="0" applyFont="1" applyFill="1" applyBorder="1" applyAlignment="1">
      <alignment horizontal="center" textRotation="90" wrapText="1"/>
    </xf>
    <xf numFmtId="0" fontId="30" fillId="4" borderId="2" xfId="0" applyFont="1" applyFill="1" applyBorder="1" applyAlignment="1">
      <alignment horizontal="center" textRotation="90" wrapText="1"/>
    </xf>
    <xf numFmtId="0" fontId="30" fillId="7" borderId="2" xfId="0" applyFont="1" applyFill="1" applyBorder="1" applyAlignment="1">
      <alignment horizontal="center" textRotation="90" wrapText="1"/>
    </xf>
    <xf numFmtId="165" fontId="30" fillId="3" borderId="2" xfId="0" applyNumberFormat="1" applyFont="1" applyFill="1" applyBorder="1" applyAlignment="1">
      <alignment horizontal="center" textRotation="90" wrapText="1"/>
    </xf>
    <xf numFmtId="0" fontId="30" fillId="3" borderId="2" xfId="0" applyFont="1" applyFill="1" applyBorder="1" applyAlignment="1">
      <alignment horizontal="center" textRotation="90" wrapText="1"/>
    </xf>
    <xf numFmtId="0" fontId="30" fillId="6" borderId="2" xfId="0" applyFont="1" applyFill="1" applyBorder="1" applyAlignment="1">
      <alignment horizontal="center" textRotation="90" wrapText="1"/>
    </xf>
    <xf numFmtId="0" fontId="30" fillId="5" borderId="2" xfId="0" applyFont="1" applyFill="1" applyBorder="1" applyAlignment="1">
      <alignment horizontal="center" textRotation="90" wrapText="1"/>
    </xf>
    <xf numFmtId="0" fontId="0" fillId="4" borderId="2" xfId="0" applyFont="1" applyFill="1" applyBorder="1" applyAlignment="1">
      <alignment horizontal="left" vertical="top"/>
    </xf>
    <xf numFmtId="0" fontId="34" fillId="7" borderId="2" xfId="0" applyFont="1" applyFill="1" applyBorder="1" applyAlignment="1">
      <alignment horizontal="left" vertical="top"/>
    </xf>
    <xf numFmtId="166" fontId="0" fillId="7" borderId="2" xfId="0" applyNumberFormat="1" applyFont="1" applyFill="1" applyBorder="1" applyAlignment="1">
      <alignment horizontal="left"/>
    </xf>
    <xf numFmtId="0" fontId="0" fillId="3" borderId="2" xfId="0" applyFont="1" applyFill="1" applyBorder="1" applyAlignment="1">
      <alignment horizontal="left" vertical="top"/>
    </xf>
    <xf numFmtId="0" fontId="0" fillId="6" borderId="2" xfId="0" applyFont="1" applyFill="1" applyBorder="1" applyAlignment="1">
      <alignment horizontal="left" vertical="top"/>
    </xf>
    <xf numFmtId="166" fontId="0" fillId="6" borderId="2" xfId="0" applyNumberFormat="1" applyFont="1" applyFill="1" applyBorder="1" applyAlignment="1">
      <alignment horizontal="left" vertical="top"/>
    </xf>
    <xf numFmtId="0" fontId="0" fillId="5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6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30" fillId="0" borderId="21" xfId="0" applyFont="1" applyBorder="1" applyAlignment="1">
      <alignment vertical="center" wrapText="1"/>
    </xf>
    <xf numFmtId="0" fontId="30" fillId="2" borderId="26" xfId="0" applyFont="1" applyFill="1" applyBorder="1" applyAlignment="1">
      <alignment vertical="center" wrapText="1"/>
    </xf>
    <xf numFmtId="0" fontId="30" fillId="4" borderId="15" xfId="0" applyFont="1" applyFill="1" applyBorder="1" applyAlignment="1">
      <alignment vertical="center" wrapText="1"/>
    </xf>
    <xf numFmtId="1" fontId="30" fillId="4" borderId="15" xfId="0" applyNumberFormat="1" applyFont="1" applyFill="1" applyBorder="1" applyAlignment="1">
      <alignment vertical="center" wrapText="1"/>
    </xf>
    <xf numFmtId="1" fontId="30" fillId="7" borderId="15" xfId="0" applyNumberFormat="1" applyFont="1" applyFill="1" applyBorder="1" applyAlignment="1">
      <alignment vertical="center" wrapText="1"/>
    </xf>
    <xf numFmtId="166" fontId="30" fillId="7" borderId="15" xfId="0" applyNumberFormat="1" applyFont="1" applyFill="1" applyBorder="1" applyAlignment="1">
      <alignment vertical="center" wrapText="1"/>
    </xf>
    <xf numFmtId="164" fontId="30" fillId="3" borderId="15" xfId="0" applyNumberFormat="1" applyFont="1" applyFill="1" applyBorder="1" applyAlignment="1">
      <alignment vertical="center" wrapText="1"/>
    </xf>
    <xf numFmtId="0" fontId="30" fillId="6" borderId="15" xfId="0" applyFont="1" applyFill="1" applyBorder="1" applyAlignment="1">
      <alignment vertical="center" wrapText="1"/>
    </xf>
    <xf numFmtId="166" fontId="30" fillId="6" borderId="15" xfId="0" applyNumberFormat="1" applyFont="1" applyFill="1" applyBorder="1" applyAlignment="1">
      <alignment vertical="center" wrapText="1"/>
    </xf>
    <xf numFmtId="0" fontId="30" fillId="5" borderId="15" xfId="0" applyFont="1" applyFill="1" applyBorder="1" applyAlignment="1">
      <alignment vertical="center" wrapText="1"/>
    </xf>
    <xf numFmtId="164" fontId="30" fillId="5" borderId="15" xfId="0" applyNumberFormat="1" applyFont="1" applyFill="1" applyBorder="1" applyAlignment="1">
      <alignment vertical="center" wrapText="1"/>
    </xf>
    <xf numFmtId="0" fontId="30" fillId="2" borderId="15" xfId="0" applyFont="1" applyFill="1" applyBorder="1" applyAlignment="1">
      <alignment vertical="center" wrapText="1"/>
    </xf>
    <xf numFmtId="0" fontId="30" fillId="0" borderId="22" xfId="0" applyFont="1" applyBorder="1" applyAlignment="1">
      <alignment horizontal="left" vertical="center" wrapText="1" indent="5"/>
    </xf>
    <xf numFmtId="0" fontId="30" fillId="2" borderId="27" xfId="0" applyFont="1" applyFill="1" applyBorder="1" applyAlignment="1">
      <alignment vertical="center" wrapText="1"/>
    </xf>
    <xf numFmtId="0" fontId="30" fillId="4" borderId="14" xfId="0" applyFont="1" applyFill="1" applyBorder="1" applyAlignment="1">
      <alignment vertical="center" wrapText="1"/>
    </xf>
    <xf numFmtId="1" fontId="30" fillId="4" borderId="14" xfId="0" applyNumberFormat="1" applyFont="1" applyFill="1" applyBorder="1" applyAlignment="1">
      <alignment vertical="center" wrapText="1"/>
    </xf>
    <xf numFmtId="1" fontId="30" fillId="7" borderId="14" xfId="0" applyNumberFormat="1" applyFont="1" applyFill="1" applyBorder="1" applyAlignment="1">
      <alignment vertical="center" wrapText="1"/>
    </xf>
    <xf numFmtId="166" fontId="30" fillId="7" borderId="14" xfId="0" applyNumberFormat="1" applyFont="1" applyFill="1" applyBorder="1" applyAlignment="1">
      <alignment vertical="center" wrapText="1"/>
    </xf>
    <xf numFmtId="164" fontId="30" fillId="3" borderId="14" xfId="0" applyNumberFormat="1" applyFont="1" applyFill="1" applyBorder="1" applyAlignment="1">
      <alignment vertical="center" wrapText="1"/>
    </xf>
    <xf numFmtId="0" fontId="30" fillId="6" borderId="14" xfId="0" applyFont="1" applyFill="1" applyBorder="1" applyAlignment="1">
      <alignment vertical="center" wrapText="1"/>
    </xf>
    <xf numFmtId="166" fontId="30" fillId="6" borderId="14" xfId="0" applyNumberFormat="1" applyFont="1" applyFill="1" applyBorder="1" applyAlignment="1">
      <alignment vertical="center" wrapText="1"/>
    </xf>
    <xf numFmtId="0" fontId="30" fillId="5" borderId="14" xfId="0" applyFont="1" applyFill="1" applyBorder="1" applyAlignment="1">
      <alignment vertical="center" wrapText="1"/>
    </xf>
    <xf numFmtId="164" fontId="30" fillId="5" borderId="14" xfId="0" applyNumberFormat="1" applyFont="1" applyFill="1" applyBorder="1" applyAlignment="1">
      <alignment vertical="center" wrapText="1"/>
    </xf>
    <xf numFmtId="0" fontId="30" fillId="2" borderId="14" xfId="0" applyFont="1" applyFill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30" fillId="2" borderId="28" xfId="0" applyFont="1" applyFill="1" applyBorder="1" applyAlignment="1">
      <alignment vertical="center" wrapText="1"/>
    </xf>
    <xf numFmtId="0" fontId="30" fillId="4" borderId="17" xfId="0" applyFont="1" applyFill="1" applyBorder="1" applyAlignment="1">
      <alignment vertical="center" wrapText="1"/>
    </xf>
    <xf numFmtId="1" fontId="30" fillId="4" borderId="17" xfId="0" applyNumberFormat="1" applyFont="1" applyFill="1" applyBorder="1" applyAlignment="1">
      <alignment vertical="center" wrapText="1"/>
    </xf>
    <xf numFmtId="1" fontId="30" fillId="7" borderId="17" xfId="0" applyNumberFormat="1" applyFont="1" applyFill="1" applyBorder="1" applyAlignment="1">
      <alignment vertical="center" wrapText="1"/>
    </xf>
    <xf numFmtId="166" fontId="30" fillId="7" borderId="17" xfId="0" applyNumberFormat="1" applyFont="1" applyFill="1" applyBorder="1" applyAlignment="1">
      <alignment vertical="center" wrapText="1"/>
    </xf>
    <xf numFmtId="164" fontId="30" fillId="3" borderId="17" xfId="0" applyNumberFormat="1" applyFont="1" applyFill="1" applyBorder="1" applyAlignment="1">
      <alignment vertical="center" wrapText="1"/>
    </xf>
    <xf numFmtId="0" fontId="30" fillId="6" borderId="17" xfId="0" applyFont="1" applyFill="1" applyBorder="1" applyAlignment="1">
      <alignment vertical="center" wrapText="1"/>
    </xf>
    <xf numFmtId="166" fontId="30" fillId="6" borderId="17" xfId="0" applyNumberFormat="1" applyFont="1" applyFill="1" applyBorder="1" applyAlignment="1">
      <alignment vertical="center" wrapText="1"/>
    </xf>
    <xf numFmtId="0" fontId="30" fillId="5" borderId="17" xfId="0" applyFont="1" applyFill="1" applyBorder="1" applyAlignment="1">
      <alignment vertical="center" wrapText="1"/>
    </xf>
    <xf numFmtId="164" fontId="30" fillId="5" borderId="17" xfId="0" applyNumberFormat="1" applyFont="1" applyFill="1" applyBorder="1" applyAlignment="1">
      <alignment vertical="center" wrapText="1"/>
    </xf>
    <xf numFmtId="0" fontId="30" fillId="2" borderId="17" xfId="0" applyFont="1" applyFill="1" applyBorder="1" applyAlignment="1">
      <alignment vertical="center" wrapText="1"/>
    </xf>
    <xf numFmtId="0" fontId="30" fillId="0" borderId="24" xfId="0" applyFont="1" applyBorder="1" applyAlignment="1">
      <alignment horizontal="left" vertical="center" wrapText="1" indent="5"/>
    </xf>
    <xf numFmtId="0" fontId="30" fillId="0" borderId="25" xfId="0" applyFont="1" applyBorder="1" applyAlignment="1">
      <alignment horizontal="left" vertical="center" wrapText="1" indent="5"/>
    </xf>
    <xf numFmtId="0" fontId="30" fillId="2" borderId="29" xfId="0" applyFont="1" applyFill="1" applyBorder="1" applyAlignment="1">
      <alignment vertical="center" wrapText="1"/>
    </xf>
    <xf numFmtId="0" fontId="30" fillId="4" borderId="20" xfId="0" applyFont="1" applyFill="1" applyBorder="1" applyAlignment="1">
      <alignment vertical="center" wrapText="1"/>
    </xf>
    <xf numFmtId="1" fontId="30" fillId="4" borderId="20" xfId="0" applyNumberFormat="1" applyFont="1" applyFill="1" applyBorder="1" applyAlignment="1">
      <alignment vertical="center" wrapText="1"/>
    </xf>
    <xf numFmtId="1" fontId="30" fillId="7" borderId="20" xfId="0" applyNumberFormat="1" applyFont="1" applyFill="1" applyBorder="1" applyAlignment="1">
      <alignment vertical="center" wrapText="1"/>
    </xf>
    <xf numFmtId="166" fontId="30" fillId="7" borderId="20" xfId="0" applyNumberFormat="1" applyFont="1" applyFill="1" applyBorder="1" applyAlignment="1">
      <alignment vertical="center" wrapText="1"/>
    </xf>
    <xf numFmtId="164" fontId="30" fillId="3" borderId="20" xfId="0" applyNumberFormat="1" applyFont="1" applyFill="1" applyBorder="1" applyAlignment="1">
      <alignment vertical="center" wrapText="1"/>
    </xf>
    <xf numFmtId="0" fontId="30" fillId="6" borderId="20" xfId="0" applyFont="1" applyFill="1" applyBorder="1" applyAlignment="1">
      <alignment vertical="center" wrapText="1"/>
    </xf>
    <xf numFmtId="166" fontId="30" fillId="6" borderId="20" xfId="0" applyNumberFormat="1" applyFont="1" applyFill="1" applyBorder="1" applyAlignment="1">
      <alignment vertical="center" wrapText="1"/>
    </xf>
    <xf numFmtId="0" fontId="30" fillId="5" borderId="20" xfId="0" applyFont="1" applyFill="1" applyBorder="1" applyAlignment="1">
      <alignment vertical="center" wrapText="1"/>
    </xf>
    <xf numFmtId="164" fontId="30" fillId="5" borderId="20" xfId="0" applyNumberFormat="1" applyFont="1" applyFill="1" applyBorder="1" applyAlignment="1">
      <alignment vertical="center" wrapText="1"/>
    </xf>
    <xf numFmtId="0" fontId="30" fillId="2" borderId="20" xfId="0" applyFont="1" applyFill="1" applyBorder="1" applyAlignment="1">
      <alignment vertical="center" wrapText="1"/>
    </xf>
    <xf numFmtId="0" fontId="30" fillId="39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top" wrapText="1"/>
    </xf>
    <xf numFmtId="167" fontId="0" fillId="4" borderId="2" xfId="42" applyNumberFormat="1" applyFont="1" applyFill="1" applyBorder="1" applyAlignment="1">
      <alignment vertical="top" wrapText="1"/>
    </xf>
    <xf numFmtId="0" fontId="0" fillId="7" borderId="2" xfId="0" applyFont="1" applyFill="1" applyBorder="1"/>
    <xf numFmtId="0" fontId="0" fillId="3" borderId="2" xfId="0" applyFont="1" applyFill="1" applyBorder="1"/>
    <xf numFmtId="0" fontId="0" fillId="6" borderId="2" xfId="0" applyFont="1" applyFill="1" applyBorder="1"/>
    <xf numFmtId="0" fontId="0" fillId="5" borderId="2" xfId="0" applyFont="1" applyFill="1" applyBorder="1"/>
    <xf numFmtId="0" fontId="30" fillId="0" borderId="2" xfId="0" applyFont="1" applyBorder="1" applyAlignment="1">
      <alignment horizontal="left" vertical="center" wrapText="1" indent="9"/>
    </xf>
    <xf numFmtId="0" fontId="30" fillId="0" borderId="3" xfId="0" applyFont="1" applyBorder="1" applyAlignment="1">
      <alignment horizontal="left" vertical="center" wrapText="1" indent="7"/>
    </xf>
    <xf numFmtId="2" fontId="30" fillId="39" borderId="2" xfId="0" applyNumberFormat="1" applyFont="1" applyFill="1" applyBorder="1" applyAlignment="1">
      <alignment vertical="center" wrapText="1"/>
    </xf>
    <xf numFmtId="164" fontId="0" fillId="6" borderId="0" xfId="0" applyNumberFormat="1" applyFont="1" applyFill="1"/>
    <xf numFmtId="164" fontId="0" fillId="5" borderId="0" xfId="0" applyNumberFormat="1" applyFont="1" applyFill="1"/>
    <xf numFmtId="0" fontId="30" fillId="0" borderId="0" xfId="0" quotePrefix="1" applyFont="1" applyAlignment="1">
      <alignment vertical="center"/>
    </xf>
    <xf numFmtId="165" fontId="30" fillId="6" borderId="14" xfId="0" applyNumberFormat="1" applyFont="1" applyFill="1" applyBorder="1" applyAlignment="1">
      <alignment horizontal="center" textRotation="90" wrapText="1"/>
    </xf>
    <xf numFmtId="165" fontId="30" fillId="5" borderId="14" xfId="0" applyNumberFormat="1" applyFont="1" applyFill="1" applyBorder="1" applyAlignment="1">
      <alignment horizontal="center" textRotation="90" wrapText="1"/>
    </xf>
    <xf numFmtId="165" fontId="30" fillId="5" borderId="2" xfId="0" applyNumberFormat="1" applyFont="1" applyFill="1" applyBorder="1" applyAlignment="1">
      <alignment horizontal="center" textRotation="90" wrapText="1"/>
    </xf>
    <xf numFmtId="167" fontId="30" fillId="4" borderId="2" xfId="42" applyNumberFormat="1" applyFont="1" applyFill="1" applyBorder="1" applyAlignment="1">
      <alignment horizontal="center" textRotation="90" wrapText="1"/>
    </xf>
    <xf numFmtId="0" fontId="34" fillId="4" borderId="2" xfId="0" applyFont="1" applyFill="1" applyBorder="1" applyAlignment="1">
      <alignment horizontal="left" vertical="top"/>
    </xf>
    <xf numFmtId="167" fontId="34" fillId="4" borderId="2" xfId="42" applyNumberFormat="1" applyFont="1" applyFill="1" applyBorder="1" applyAlignment="1">
      <alignment horizontal="left" vertical="top"/>
    </xf>
    <xf numFmtId="0" fontId="34" fillId="3" borderId="2" xfId="0" applyFont="1" applyFill="1" applyBorder="1" applyAlignment="1">
      <alignment horizontal="left" vertical="top"/>
    </xf>
    <xf numFmtId="166" fontId="34" fillId="3" borderId="2" xfId="0" applyNumberFormat="1" applyFont="1" applyFill="1" applyBorder="1" applyAlignment="1">
      <alignment horizontal="left" vertical="top"/>
    </xf>
    <xf numFmtId="0" fontId="34" fillId="6" borderId="2" xfId="0" applyFont="1" applyFill="1" applyBorder="1" applyAlignment="1">
      <alignment horizontal="left" vertical="top"/>
    </xf>
    <xf numFmtId="166" fontId="34" fillId="6" borderId="2" xfId="0" applyNumberFormat="1" applyFont="1" applyFill="1" applyBorder="1" applyAlignment="1">
      <alignment horizontal="left" vertical="top"/>
    </xf>
    <xf numFmtId="0" fontId="34" fillId="5" borderId="2" xfId="0" applyFont="1" applyFill="1" applyBorder="1" applyAlignment="1">
      <alignment horizontal="left" vertical="top"/>
    </xf>
    <xf numFmtId="166" fontId="34" fillId="5" borderId="2" xfId="0" applyNumberFormat="1" applyFont="1" applyFill="1" applyBorder="1" applyAlignment="1">
      <alignment horizontal="left" vertical="top"/>
    </xf>
    <xf numFmtId="167" fontId="0" fillId="4" borderId="2" xfId="42" applyNumberFormat="1" applyFont="1" applyFill="1" applyBorder="1" applyAlignment="1">
      <alignment horizontal="left"/>
    </xf>
    <xf numFmtId="164" fontId="0" fillId="39" borderId="2" xfId="42" applyNumberFormat="1" applyFont="1" applyFill="1" applyBorder="1" applyAlignment="1">
      <alignment horizontal="right" wrapText="1"/>
    </xf>
    <xf numFmtId="164" fontId="0" fillId="3" borderId="2" xfId="0" applyNumberFormat="1" applyFont="1" applyFill="1" applyBorder="1" applyAlignment="1">
      <alignment horizontal="right" wrapText="1"/>
    </xf>
    <xf numFmtId="164" fontId="0" fillId="6" borderId="2" xfId="0" applyNumberFormat="1" applyFont="1" applyFill="1" applyBorder="1" applyAlignment="1">
      <alignment horizontal="right" wrapText="1"/>
    </xf>
    <xf numFmtId="164" fontId="0" fillId="5" borderId="2" xfId="0" applyNumberFormat="1" applyFont="1" applyFill="1" applyBorder="1" applyAlignment="1">
      <alignment horizontal="right" wrapText="1"/>
    </xf>
    <xf numFmtId="164" fontId="0" fillId="5" borderId="2" xfId="0" applyNumberFormat="1" applyFont="1" applyFill="1" applyBorder="1" applyAlignment="1">
      <alignment wrapText="1"/>
    </xf>
    <xf numFmtId="164" fontId="30" fillId="39" borderId="2" xfId="42" applyNumberFormat="1" applyFont="1" applyFill="1" applyBorder="1" applyAlignment="1">
      <alignment vertical="center" wrapText="1"/>
    </xf>
    <xf numFmtId="164" fontId="30" fillId="6" borderId="2" xfId="0" applyNumberFormat="1" applyFont="1" applyFill="1" applyBorder="1" applyAlignment="1">
      <alignment vertical="center" wrapText="1"/>
    </xf>
    <xf numFmtId="164" fontId="0" fillId="39" borderId="2" xfId="42" applyNumberFormat="1" applyFont="1" applyFill="1" applyBorder="1" applyAlignment="1">
      <alignment wrapText="1"/>
    </xf>
    <xf numFmtId="164" fontId="0" fillId="3" borderId="2" xfId="0" applyNumberFormat="1" applyFont="1" applyFill="1" applyBorder="1" applyAlignment="1">
      <alignment wrapText="1"/>
    </xf>
    <xf numFmtId="164" fontId="0" fillId="6" borderId="2" xfId="0" applyNumberFormat="1" applyFont="1" applyFill="1" applyBorder="1" applyAlignment="1">
      <alignment wrapText="1"/>
    </xf>
    <xf numFmtId="164" fontId="0" fillId="4" borderId="0" xfId="0" applyNumberFormat="1" applyFont="1" applyFill="1"/>
    <xf numFmtId="164" fontId="0" fillId="3" borderId="0" xfId="0" applyNumberFormat="1" applyFont="1" applyFill="1"/>
    <xf numFmtId="165" fontId="3" fillId="4" borderId="2" xfId="0" applyNumberFormat="1" applyFont="1" applyFill="1" applyBorder="1" applyAlignment="1">
      <alignment vertical="center" wrapText="1"/>
    </xf>
    <xf numFmtId="165" fontId="7" fillId="7" borderId="2" xfId="0" applyNumberFormat="1" applyFont="1" applyFill="1" applyBorder="1"/>
    <xf numFmtId="165" fontId="26" fillId="6" borderId="0" xfId="0" applyNumberFormat="1" applyFont="1" applyFill="1"/>
    <xf numFmtId="165" fontId="3" fillId="4" borderId="14" xfId="0" applyNumberFormat="1" applyFont="1" applyFill="1" applyBorder="1" applyAlignment="1">
      <alignment vertical="center" wrapText="1"/>
    </xf>
    <xf numFmtId="165" fontId="7" fillId="7" borderId="14" xfId="0" applyNumberFormat="1" applyFont="1" applyFill="1" applyBorder="1"/>
    <xf numFmtId="165" fontId="3" fillId="6" borderId="14" xfId="0" applyNumberFormat="1" applyFont="1" applyFill="1" applyBorder="1" applyAlignment="1">
      <alignment vertical="center" wrapText="1"/>
    </xf>
    <xf numFmtId="165" fontId="3" fillId="5" borderId="14" xfId="0" applyNumberFormat="1" applyFont="1" applyFill="1" applyBorder="1" applyAlignment="1">
      <alignment vertical="center" wrapText="1"/>
    </xf>
    <xf numFmtId="165" fontId="3" fillId="4" borderId="17" xfId="0" applyNumberFormat="1" applyFont="1" applyFill="1" applyBorder="1" applyAlignment="1">
      <alignment vertical="center" wrapText="1"/>
    </xf>
    <xf numFmtId="165" fontId="7" fillId="7" borderId="17" xfId="0" applyNumberFormat="1" applyFont="1" applyFill="1" applyBorder="1"/>
    <xf numFmtId="165" fontId="3" fillId="6" borderId="17" xfId="0" applyNumberFormat="1" applyFont="1" applyFill="1" applyBorder="1" applyAlignment="1">
      <alignment vertical="center" wrapText="1"/>
    </xf>
    <xf numFmtId="165" fontId="3" fillId="5" borderId="17" xfId="0" applyNumberFormat="1" applyFont="1" applyFill="1" applyBorder="1" applyAlignment="1">
      <alignment vertical="center" wrapText="1"/>
    </xf>
    <xf numFmtId="165" fontId="3" fillId="4" borderId="20" xfId="0" applyNumberFormat="1" applyFont="1" applyFill="1" applyBorder="1" applyAlignment="1">
      <alignment vertical="center" wrapText="1"/>
    </xf>
    <xf numFmtId="165" fontId="7" fillId="7" borderId="20" xfId="0" applyNumberFormat="1" applyFont="1" applyFill="1" applyBorder="1"/>
    <xf numFmtId="165" fontId="3" fillId="6" borderId="20" xfId="0" applyNumberFormat="1" applyFont="1" applyFill="1" applyBorder="1" applyAlignment="1">
      <alignment vertical="center" wrapText="1"/>
    </xf>
    <xf numFmtId="165" fontId="3" fillId="5" borderId="20" xfId="0" applyNumberFormat="1" applyFont="1" applyFill="1" applyBorder="1" applyAlignment="1">
      <alignment vertical="center" wrapText="1"/>
    </xf>
    <xf numFmtId="165" fontId="3" fillId="4" borderId="15" xfId="0" applyNumberFormat="1" applyFont="1" applyFill="1" applyBorder="1" applyAlignment="1">
      <alignment vertical="center" wrapText="1"/>
    </xf>
    <xf numFmtId="165" fontId="7" fillId="7" borderId="15" xfId="0" applyNumberFormat="1" applyFont="1" applyFill="1" applyBorder="1"/>
    <xf numFmtId="165" fontId="3" fillId="6" borderId="15" xfId="0" applyNumberFormat="1" applyFont="1" applyFill="1" applyBorder="1" applyAlignment="1">
      <alignment vertical="center" wrapText="1"/>
    </xf>
    <xf numFmtId="165" fontId="3" fillId="5" borderId="15" xfId="0" applyNumberFormat="1" applyFont="1" applyFill="1" applyBorder="1" applyAlignment="1">
      <alignment vertical="center" wrapText="1"/>
    </xf>
    <xf numFmtId="165" fontId="7" fillId="0" borderId="0" xfId="0" applyNumberFormat="1" applyFont="1"/>
    <xf numFmtId="165" fontId="7" fillId="4" borderId="0" xfId="0" applyNumberFormat="1" applyFont="1" applyFill="1"/>
    <xf numFmtId="165" fontId="7" fillId="7" borderId="0" xfId="0" applyNumberFormat="1" applyFont="1" applyFill="1"/>
    <xf numFmtId="165" fontId="29" fillId="4" borderId="0" xfId="0" applyNumberFormat="1" applyFont="1" applyFill="1"/>
    <xf numFmtId="0" fontId="35" fillId="2" borderId="2" xfId="0" applyFont="1" applyFill="1" applyBorder="1" applyAlignment="1">
      <alignment horizontal="center" textRotation="90" wrapText="1"/>
    </xf>
    <xf numFmtId="165" fontId="3" fillId="42" borderId="2" xfId="0" applyNumberFormat="1" applyFont="1" applyFill="1" applyBorder="1" applyAlignment="1">
      <alignment vertical="center" wrapText="1"/>
    </xf>
    <xf numFmtId="165" fontId="3" fillId="42" borderId="20" xfId="0" applyNumberFormat="1" applyFont="1" applyFill="1" applyBorder="1" applyAlignment="1">
      <alignment vertical="center" wrapText="1"/>
    </xf>
    <xf numFmtId="165" fontId="31" fillId="3" borderId="2" xfId="0" applyNumberFormat="1" applyFont="1" applyFill="1" applyBorder="1" applyAlignment="1">
      <alignment horizontal="center" textRotation="90" wrapText="1"/>
    </xf>
    <xf numFmtId="164" fontId="8" fillId="40" borderId="0" xfId="0" applyNumberFormat="1" applyFont="1" applyFill="1"/>
    <xf numFmtId="0" fontId="5" fillId="40" borderId="0" xfId="0" applyFont="1" applyFill="1"/>
    <xf numFmtId="0" fontId="36" fillId="3" borderId="2" xfId="0" applyFont="1" applyFill="1" applyBorder="1" applyAlignment="1">
      <alignment horizontal="center" textRotation="90" wrapText="1"/>
    </xf>
    <xf numFmtId="164" fontId="31" fillId="3" borderId="15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topLeftCell="D1" workbookViewId="0">
      <pane ySplit="4" topLeftCell="A5" activePane="bottomLeft" state="frozen"/>
      <selection pane="bottomLeft" sqref="A1:AC21"/>
    </sheetView>
  </sheetViews>
  <sheetFormatPr defaultRowHeight="15" x14ac:dyDescent="0.25"/>
  <cols>
    <col min="1" max="1" width="18.28515625" customWidth="1"/>
    <col min="2" max="29" width="6.5703125" customWidth="1"/>
  </cols>
  <sheetData>
    <row r="1" spans="1:29" x14ac:dyDescent="0.25">
      <c r="A1" t="s">
        <v>0</v>
      </c>
    </row>
    <row r="2" spans="1:29" ht="36" x14ac:dyDescent="0.55000000000000004">
      <c r="A2" s="399" t="s">
        <v>1</v>
      </c>
      <c r="B2" s="400" t="s">
        <v>27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</row>
    <row r="3" spans="1:29" ht="15.75" customHeight="1" x14ac:dyDescent="0.25">
      <c r="A3" s="399"/>
      <c r="B3" s="399" t="s">
        <v>18</v>
      </c>
      <c r="C3" s="399"/>
      <c r="D3" s="399"/>
      <c r="E3" s="399"/>
      <c r="F3" s="399"/>
      <c r="G3" s="399"/>
      <c r="H3" s="94"/>
      <c r="I3" s="401" t="s">
        <v>19</v>
      </c>
      <c r="J3" s="402"/>
      <c r="K3" s="402"/>
      <c r="L3" s="402"/>
      <c r="M3" s="402"/>
      <c r="N3" s="402"/>
      <c r="O3" s="402"/>
      <c r="P3" s="402"/>
      <c r="Q3" s="402"/>
      <c r="R3" s="403"/>
      <c r="S3" s="94"/>
      <c r="T3" s="399" t="s">
        <v>15</v>
      </c>
      <c r="U3" s="399"/>
      <c r="V3" s="399"/>
      <c r="W3" s="399"/>
      <c r="X3" s="399"/>
      <c r="Y3" s="399"/>
      <c r="Z3" s="399"/>
      <c r="AA3" s="399"/>
      <c r="AB3" s="399"/>
      <c r="AC3" s="399"/>
    </row>
    <row r="4" spans="1:29" s="4" customFormat="1" ht="83.25" x14ac:dyDescent="0.25">
      <c r="A4" s="399"/>
      <c r="B4" s="11" t="s">
        <v>13</v>
      </c>
      <c r="C4" s="11" t="s">
        <v>14</v>
      </c>
      <c r="D4" s="21" t="s">
        <v>17</v>
      </c>
      <c r="E4" s="12" t="s">
        <v>20</v>
      </c>
      <c r="F4" s="13" t="s">
        <v>22</v>
      </c>
      <c r="G4" s="14" t="s">
        <v>21</v>
      </c>
      <c r="H4" s="15"/>
      <c r="I4" s="11" t="s">
        <v>13</v>
      </c>
      <c r="J4" s="11" t="s">
        <v>14</v>
      </c>
      <c r="K4" s="21" t="s">
        <v>17</v>
      </c>
      <c r="L4" s="21" t="s">
        <v>16</v>
      </c>
      <c r="M4" s="12" t="s">
        <v>20</v>
      </c>
      <c r="N4" s="12" t="s">
        <v>16</v>
      </c>
      <c r="O4" s="13" t="s">
        <v>22</v>
      </c>
      <c r="P4" s="13" t="s">
        <v>16</v>
      </c>
      <c r="Q4" s="14" t="s">
        <v>21</v>
      </c>
      <c r="R4" s="14" t="s">
        <v>16</v>
      </c>
      <c r="S4" s="15"/>
      <c r="T4" s="11" t="s">
        <v>13</v>
      </c>
      <c r="U4" s="11" t="s">
        <v>14</v>
      </c>
      <c r="V4" s="21" t="s">
        <v>17</v>
      </c>
      <c r="W4" s="21" t="s">
        <v>16</v>
      </c>
      <c r="X4" s="12" t="s">
        <v>20</v>
      </c>
      <c r="Y4" s="12" t="s">
        <v>16</v>
      </c>
      <c r="Z4" s="13" t="s">
        <v>22</v>
      </c>
      <c r="AA4" s="13" t="s">
        <v>16</v>
      </c>
      <c r="AB4" s="14" t="s">
        <v>21</v>
      </c>
      <c r="AC4" s="14" t="s">
        <v>16</v>
      </c>
    </row>
    <row r="5" spans="1:29" s="20" customFormat="1" x14ac:dyDescent="0.25">
      <c r="A5" s="95" t="s">
        <v>2</v>
      </c>
      <c r="B5" s="7">
        <v>66</v>
      </c>
      <c r="C5" s="6">
        <v>0.74</v>
      </c>
      <c r="D5" s="22">
        <v>0.32</v>
      </c>
      <c r="E5" s="5">
        <v>35.6</v>
      </c>
      <c r="F5" s="10">
        <v>24</v>
      </c>
      <c r="G5" s="8">
        <v>0.3</v>
      </c>
      <c r="H5" s="2"/>
      <c r="I5" s="7"/>
      <c r="J5" s="7"/>
      <c r="K5" s="23"/>
      <c r="L5" s="23"/>
      <c r="M5" s="5"/>
      <c r="N5" s="5"/>
      <c r="O5" s="10"/>
      <c r="P5" s="10"/>
      <c r="Q5" s="8"/>
      <c r="R5" s="8"/>
      <c r="S5" s="2"/>
      <c r="T5" s="97"/>
      <c r="U5" s="97"/>
      <c r="V5" s="119"/>
      <c r="W5" s="124"/>
      <c r="X5" s="98"/>
      <c r="Y5" s="98"/>
      <c r="Z5" s="99"/>
      <c r="AA5" s="125"/>
      <c r="AB5" s="100"/>
      <c r="AC5" s="126"/>
    </row>
    <row r="6" spans="1:29" x14ac:dyDescent="0.25">
      <c r="A6" s="3" t="s">
        <v>10</v>
      </c>
      <c r="B6" s="7">
        <v>35</v>
      </c>
      <c r="C6" s="6">
        <v>0.5</v>
      </c>
      <c r="D6" s="22">
        <v>0.31</v>
      </c>
      <c r="E6" s="5">
        <v>34.4</v>
      </c>
      <c r="F6" s="10">
        <v>25.7</v>
      </c>
      <c r="G6" s="8">
        <v>0.2</v>
      </c>
      <c r="H6" s="2"/>
      <c r="I6" s="7"/>
      <c r="J6" s="7"/>
      <c r="K6" s="23"/>
      <c r="L6" s="23"/>
      <c r="M6" s="5"/>
      <c r="N6" s="5"/>
      <c r="O6" s="10"/>
      <c r="P6" s="10"/>
      <c r="Q6" s="8"/>
      <c r="R6" s="8"/>
      <c r="S6" s="2"/>
      <c r="T6" s="97"/>
      <c r="U6" s="97"/>
      <c r="V6" s="119"/>
      <c r="W6" s="124"/>
      <c r="X6" s="98"/>
      <c r="Y6" s="98"/>
      <c r="Z6" s="99"/>
      <c r="AA6" s="125"/>
      <c r="AB6" s="100"/>
      <c r="AC6" s="126"/>
    </row>
    <row r="7" spans="1:29" x14ac:dyDescent="0.25">
      <c r="A7" s="3" t="s">
        <v>11</v>
      </c>
      <c r="B7" s="7">
        <v>31</v>
      </c>
      <c r="C7" s="6">
        <v>0.45</v>
      </c>
      <c r="D7" s="22">
        <v>0.32</v>
      </c>
      <c r="E7" s="5">
        <v>36.9</v>
      </c>
      <c r="F7" s="10">
        <v>22.5</v>
      </c>
      <c r="G7" s="8">
        <v>0.4</v>
      </c>
      <c r="H7" s="2"/>
      <c r="I7" s="7"/>
      <c r="J7" s="7"/>
      <c r="K7" s="23"/>
      <c r="L7" s="23"/>
      <c r="M7" s="5"/>
      <c r="N7" s="5"/>
      <c r="O7" s="10"/>
      <c r="P7" s="10"/>
      <c r="Q7" s="8"/>
      <c r="R7" s="8"/>
      <c r="S7" s="2"/>
      <c r="T7" s="97"/>
      <c r="U7" s="97"/>
      <c r="V7" s="119"/>
      <c r="W7" s="124"/>
      <c r="X7" s="98"/>
      <c r="Y7" s="98"/>
      <c r="Z7" s="99"/>
      <c r="AA7" s="125"/>
      <c r="AB7" s="100"/>
      <c r="AC7" s="126"/>
    </row>
    <row r="8" spans="1:29" x14ac:dyDescent="0.25">
      <c r="A8" s="3" t="s">
        <v>12</v>
      </c>
      <c r="B8" s="7">
        <v>49</v>
      </c>
      <c r="C8" s="6">
        <v>0.49</v>
      </c>
      <c r="D8" s="22">
        <v>0.33</v>
      </c>
      <c r="E8" s="5">
        <v>36.200000000000003</v>
      </c>
      <c r="F8" s="10">
        <v>22.4</v>
      </c>
      <c r="G8" s="8">
        <v>0.3</v>
      </c>
      <c r="H8" s="2"/>
      <c r="I8" s="7"/>
      <c r="J8" s="7"/>
      <c r="K8" s="23"/>
      <c r="L8" s="23"/>
      <c r="M8" s="5"/>
      <c r="N8" s="5"/>
      <c r="O8" s="10"/>
      <c r="P8" s="10"/>
      <c r="Q8" s="8"/>
      <c r="R8" s="8"/>
      <c r="S8" s="2"/>
      <c r="T8" s="97"/>
      <c r="U8" s="97"/>
      <c r="V8" s="119"/>
      <c r="W8" s="124"/>
      <c r="X8" s="98"/>
      <c r="Y8" s="98"/>
      <c r="Z8" s="99"/>
      <c r="AA8" s="125"/>
      <c r="AB8" s="100"/>
      <c r="AC8" s="126"/>
    </row>
    <row r="9" spans="1:29" x14ac:dyDescent="0.25">
      <c r="A9" s="3" t="s">
        <v>24</v>
      </c>
      <c r="B9" s="7">
        <v>17</v>
      </c>
      <c r="C9" s="6">
        <v>0.46</v>
      </c>
      <c r="D9" s="22">
        <v>0.28999999999999998</v>
      </c>
      <c r="E9" s="5">
        <v>33.9</v>
      </c>
      <c r="F9" s="10">
        <v>29.4</v>
      </c>
      <c r="G9" s="8">
        <v>0.3</v>
      </c>
      <c r="H9" s="2"/>
      <c r="I9" s="7"/>
      <c r="J9" s="7"/>
      <c r="K9" s="23"/>
      <c r="L9" s="23"/>
      <c r="M9" s="5"/>
      <c r="N9" s="5"/>
      <c r="O9" s="10"/>
      <c r="P9" s="10"/>
      <c r="Q9" s="8"/>
      <c r="R9" s="8"/>
      <c r="S9" s="2"/>
      <c r="T9" s="97"/>
      <c r="U9" s="97"/>
      <c r="V9" s="119"/>
      <c r="W9" s="124"/>
      <c r="X9" s="98"/>
      <c r="Y9" s="98"/>
      <c r="Z9" s="99"/>
      <c r="AA9" s="125"/>
      <c r="AB9" s="100"/>
      <c r="AC9" s="126"/>
    </row>
    <row r="10" spans="1:29" s="20" customFormat="1" x14ac:dyDescent="0.25">
      <c r="A10" s="95" t="s">
        <v>3</v>
      </c>
      <c r="B10" s="7">
        <v>23</v>
      </c>
      <c r="C10" s="6">
        <v>0.18</v>
      </c>
      <c r="D10" s="22">
        <v>0</v>
      </c>
      <c r="E10" s="5">
        <v>11.1</v>
      </c>
      <c r="F10" s="10">
        <v>0</v>
      </c>
      <c r="G10" s="8">
        <v>0.3</v>
      </c>
      <c r="H10" s="2" t="s">
        <v>35</v>
      </c>
      <c r="I10" s="7"/>
      <c r="J10" s="7"/>
      <c r="K10" s="23"/>
      <c r="L10" s="23"/>
      <c r="M10" s="5"/>
      <c r="N10" s="5"/>
      <c r="O10" s="10"/>
      <c r="P10" s="10"/>
      <c r="Q10" s="8"/>
      <c r="R10" s="8"/>
      <c r="S10" s="2"/>
      <c r="T10" s="97"/>
      <c r="U10" s="97"/>
      <c r="V10" s="119"/>
      <c r="W10" s="124"/>
      <c r="X10" s="98"/>
      <c r="Y10" s="98"/>
      <c r="Z10" s="99"/>
      <c r="AA10" s="125"/>
      <c r="AB10" s="100"/>
      <c r="AC10" s="126"/>
    </row>
    <row r="11" spans="1:29" x14ac:dyDescent="0.25">
      <c r="A11" s="3" t="s">
        <v>10</v>
      </c>
      <c r="B11" s="7">
        <v>11</v>
      </c>
      <c r="C11" s="6">
        <v>0.17</v>
      </c>
      <c r="D11" s="22">
        <v>0</v>
      </c>
      <c r="E11" s="5">
        <v>12.6</v>
      </c>
      <c r="F11" s="10">
        <v>0</v>
      </c>
      <c r="G11" s="8">
        <v>0.4</v>
      </c>
      <c r="H11" s="2"/>
      <c r="I11" s="7"/>
      <c r="J11" s="7"/>
      <c r="K11" s="23"/>
      <c r="L11" s="23"/>
      <c r="M11" s="5"/>
      <c r="N11" s="5"/>
      <c r="O11" s="10"/>
      <c r="P11" s="10"/>
      <c r="Q11" s="8"/>
      <c r="R11" s="8"/>
      <c r="S11" s="2"/>
      <c r="T11" s="97"/>
      <c r="U11" s="97"/>
      <c r="V11" s="119"/>
      <c r="W11" s="124"/>
      <c r="X11" s="98"/>
      <c r="Y11" s="98"/>
      <c r="Z11" s="99"/>
      <c r="AA11" s="125"/>
      <c r="AB11" s="100"/>
      <c r="AC11" s="126"/>
    </row>
    <row r="12" spans="1:29" x14ac:dyDescent="0.25">
      <c r="A12" s="3" t="s">
        <v>11</v>
      </c>
      <c r="B12" s="7">
        <v>12</v>
      </c>
      <c r="C12" s="6">
        <v>0.19</v>
      </c>
      <c r="D12" s="22">
        <v>0</v>
      </c>
      <c r="E12" s="5">
        <v>9.8000000000000007</v>
      </c>
      <c r="F12" s="10">
        <v>0</v>
      </c>
      <c r="G12" s="8">
        <v>0.3</v>
      </c>
      <c r="H12" s="2"/>
      <c r="I12" s="7"/>
      <c r="J12" s="7"/>
      <c r="K12" s="23"/>
      <c r="L12" s="23"/>
      <c r="M12" s="5"/>
      <c r="N12" s="5"/>
      <c r="O12" s="10"/>
      <c r="P12" s="10"/>
      <c r="Q12" s="8"/>
      <c r="R12" s="8"/>
      <c r="S12" s="2"/>
      <c r="T12" s="97"/>
      <c r="U12" s="97"/>
      <c r="V12" s="119"/>
      <c r="W12" s="124"/>
      <c r="X12" s="98"/>
      <c r="Y12" s="98"/>
      <c r="Z12" s="99"/>
      <c r="AA12" s="125"/>
      <c r="AB12" s="100"/>
      <c r="AC12" s="126"/>
    </row>
    <row r="13" spans="1:29" x14ac:dyDescent="0.25">
      <c r="A13" s="3" t="s">
        <v>12</v>
      </c>
      <c r="B13" s="7">
        <v>20</v>
      </c>
      <c r="C13" s="6">
        <v>0.2</v>
      </c>
      <c r="D13" s="22">
        <v>0</v>
      </c>
      <c r="E13" s="5">
        <v>10.5</v>
      </c>
      <c r="F13" s="10">
        <v>0</v>
      </c>
      <c r="G13" s="8">
        <v>0.3</v>
      </c>
      <c r="H13" s="2"/>
      <c r="I13" s="7"/>
      <c r="J13" s="7"/>
      <c r="K13" s="23"/>
      <c r="L13" s="23"/>
      <c r="M13" s="5"/>
      <c r="N13" s="5"/>
      <c r="O13" s="10"/>
      <c r="P13" s="10"/>
      <c r="Q13" s="8"/>
      <c r="R13" s="8"/>
      <c r="S13" s="2"/>
      <c r="T13" s="97"/>
      <c r="U13" s="97"/>
      <c r="V13" s="119"/>
      <c r="W13" s="124"/>
      <c r="X13" s="98"/>
      <c r="Y13" s="98"/>
      <c r="Z13" s="99"/>
      <c r="AA13" s="125"/>
      <c r="AB13" s="100"/>
      <c r="AC13" s="126"/>
    </row>
    <row r="14" spans="1:29" x14ac:dyDescent="0.25">
      <c r="A14" s="3" t="s">
        <v>24</v>
      </c>
      <c r="B14" s="7">
        <v>3</v>
      </c>
      <c r="C14" s="6">
        <v>0.11</v>
      </c>
      <c r="D14" s="22">
        <v>0</v>
      </c>
      <c r="E14" s="5">
        <v>15.5</v>
      </c>
      <c r="F14" s="10">
        <v>0</v>
      </c>
      <c r="G14" s="8">
        <v>0.3</v>
      </c>
      <c r="H14" s="2"/>
      <c r="I14" s="7"/>
      <c r="J14" s="7"/>
      <c r="K14" s="23"/>
      <c r="L14" s="23"/>
      <c r="M14" s="5"/>
      <c r="N14" s="5"/>
      <c r="O14" s="10"/>
      <c r="P14" s="10"/>
      <c r="Q14" s="8"/>
      <c r="R14" s="8"/>
      <c r="S14" s="2"/>
      <c r="T14" s="97"/>
      <c r="U14" s="97"/>
      <c r="V14" s="119"/>
      <c r="W14" s="124"/>
      <c r="X14" s="98"/>
      <c r="Y14" s="98"/>
      <c r="Z14" s="99"/>
      <c r="AA14" s="125"/>
      <c r="AB14" s="100"/>
      <c r="AC14" s="126"/>
    </row>
    <row r="15" spans="1:29" s="20" customFormat="1" x14ac:dyDescent="0.25">
      <c r="A15" s="95" t="s">
        <v>4</v>
      </c>
      <c r="B15" s="7">
        <v>1</v>
      </c>
      <c r="C15" s="6">
        <v>0.01</v>
      </c>
      <c r="D15" s="22">
        <v>0.01</v>
      </c>
      <c r="E15" s="5">
        <v>1</v>
      </c>
      <c r="F15" s="10">
        <v>0</v>
      </c>
      <c r="G15" s="8">
        <v>0.5</v>
      </c>
      <c r="H15" s="2"/>
      <c r="I15" s="7"/>
      <c r="J15" s="7"/>
      <c r="K15" s="23"/>
      <c r="L15" s="23"/>
      <c r="M15" s="5"/>
      <c r="N15" s="5"/>
      <c r="O15" s="10"/>
      <c r="P15" s="10"/>
      <c r="Q15" s="8"/>
      <c r="R15" s="8"/>
      <c r="S15" s="2"/>
      <c r="T15" s="97"/>
      <c r="U15" s="97"/>
      <c r="V15" s="119"/>
      <c r="W15" s="124"/>
      <c r="X15" s="98"/>
      <c r="Y15" s="98"/>
      <c r="Z15" s="99"/>
      <c r="AA15" s="125"/>
      <c r="AB15" s="100"/>
      <c r="AC15" s="126"/>
    </row>
    <row r="16" spans="1:29" x14ac:dyDescent="0.25">
      <c r="A16" s="3" t="s">
        <v>10</v>
      </c>
      <c r="B16" s="7">
        <v>1</v>
      </c>
      <c r="C16" s="6">
        <v>0.01</v>
      </c>
      <c r="D16" s="22">
        <v>0.01</v>
      </c>
      <c r="E16" s="5">
        <v>1</v>
      </c>
      <c r="F16" s="10">
        <v>0</v>
      </c>
      <c r="G16" s="8">
        <v>0.5</v>
      </c>
      <c r="H16" s="2"/>
      <c r="I16" s="7"/>
      <c r="J16" s="7"/>
      <c r="K16" s="23"/>
      <c r="L16" s="23"/>
      <c r="M16" s="5"/>
      <c r="N16" s="5"/>
      <c r="O16" s="10"/>
      <c r="P16" s="10"/>
      <c r="Q16" s="8"/>
      <c r="R16" s="8"/>
      <c r="S16" s="2"/>
      <c r="T16" s="97"/>
      <c r="U16" s="97"/>
      <c r="V16" s="119"/>
      <c r="W16" s="124"/>
      <c r="X16" s="98"/>
      <c r="Y16" s="98"/>
      <c r="Z16" s="99"/>
      <c r="AA16" s="125"/>
      <c r="AB16" s="100"/>
      <c r="AC16" s="126"/>
    </row>
    <row r="17" spans="1:29" x14ac:dyDescent="0.25">
      <c r="A17" s="3" t="s">
        <v>11</v>
      </c>
      <c r="B17" s="7">
        <v>0</v>
      </c>
      <c r="C17" s="6">
        <v>0</v>
      </c>
      <c r="D17" s="22">
        <v>0</v>
      </c>
      <c r="E17" s="5">
        <v>0</v>
      </c>
      <c r="F17" s="10">
        <v>0</v>
      </c>
      <c r="G17" s="8">
        <v>0</v>
      </c>
      <c r="H17" s="2"/>
      <c r="I17" s="7"/>
      <c r="J17" s="7"/>
      <c r="K17" s="23"/>
      <c r="L17" s="23"/>
      <c r="M17" s="5"/>
      <c r="N17" s="5"/>
      <c r="O17" s="10"/>
      <c r="P17" s="10"/>
      <c r="Q17" s="8"/>
      <c r="R17" s="8"/>
      <c r="S17" s="2"/>
      <c r="T17" s="97"/>
      <c r="U17" s="97"/>
      <c r="V17" s="119"/>
      <c r="W17" s="124"/>
      <c r="X17" s="98"/>
      <c r="Y17" s="98"/>
      <c r="Z17" s="99"/>
      <c r="AA17" s="125"/>
      <c r="AB17" s="100"/>
      <c r="AC17" s="126"/>
    </row>
    <row r="18" spans="1:29" x14ac:dyDescent="0.25">
      <c r="A18" s="3" t="s">
        <v>12</v>
      </c>
      <c r="B18" s="7">
        <v>1</v>
      </c>
      <c r="C18" s="6">
        <v>0.01</v>
      </c>
      <c r="D18" s="22">
        <v>0.01</v>
      </c>
      <c r="E18" s="5">
        <v>1</v>
      </c>
      <c r="F18" s="10">
        <v>0</v>
      </c>
      <c r="G18" s="8">
        <v>0.5</v>
      </c>
      <c r="H18" s="2"/>
      <c r="I18" s="7"/>
      <c r="J18" s="7"/>
      <c r="K18" s="23"/>
      <c r="L18" s="23"/>
      <c r="M18" s="5"/>
      <c r="N18" s="5"/>
      <c r="O18" s="10"/>
      <c r="P18" s="10"/>
      <c r="Q18" s="8"/>
      <c r="R18" s="8"/>
      <c r="S18" s="2"/>
      <c r="T18" s="97"/>
      <c r="U18" s="97"/>
      <c r="V18" s="119"/>
      <c r="W18" s="124"/>
      <c r="X18" s="98"/>
      <c r="Y18" s="98"/>
      <c r="Z18" s="99"/>
      <c r="AA18" s="125"/>
      <c r="AB18" s="100"/>
      <c r="AC18" s="126"/>
    </row>
    <row r="19" spans="1:29" x14ac:dyDescent="0.25">
      <c r="A19" s="3" t="s">
        <v>24</v>
      </c>
      <c r="B19" s="7">
        <v>0</v>
      </c>
      <c r="C19" s="6">
        <v>0</v>
      </c>
      <c r="D19" s="22">
        <v>0</v>
      </c>
      <c r="E19" s="5">
        <v>0</v>
      </c>
      <c r="F19" s="10">
        <v>0</v>
      </c>
      <c r="G19" s="8">
        <v>0</v>
      </c>
      <c r="H19" s="2"/>
      <c r="I19" s="7"/>
      <c r="J19" s="7"/>
      <c r="K19" s="23"/>
      <c r="L19" s="23"/>
      <c r="M19" s="5"/>
      <c r="N19" s="5"/>
      <c r="O19" s="10"/>
      <c r="P19" s="10"/>
      <c r="Q19" s="8"/>
      <c r="R19" s="8"/>
      <c r="S19" s="2"/>
      <c r="T19" s="97"/>
      <c r="U19" s="97"/>
      <c r="V19" s="119"/>
      <c r="W19" s="124"/>
      <c r="X19" s="98"/>
      <c r="Y19" s="98"/>
      <c r="Z19" s="99"/>
      <c r="AA19" s="125"/>
      <c r="AB19" s="100"/>
      <c r="AC19" s="126"/>
    </row>
    <row r="21" spans="1:29" x14ac:dyDescent="0.25">
      <c r="A21" s="25" t="s">
        <v>23</v>
      </c>
    </row>
  </sheetData>
  <mergeCells count="5">
    <mergeCell ref="T3:AC3"/>
    <mergeCell ref="B2:AC2"/>
    <mergeCell ref="A2:A4"/>
    <mergeCell ref="B3:G3"/>
    <mergeCell ref="I3:R3"/>
  </mergeCells>
  <pageMargins left="0.7" right="0.7" top="0.75" bottom="0.75" header="0.3" footer="0.3"/>
  <pageSetup paperSize="5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pane ySplit="4" topLeftCell="A5" activePane="bottomLeft" state="frozen"/>
      <selection pane="bottomLeft" sqref="A1:R11"/>
    </sheetView>
  </sheetViews>
  <sheetFormatPr defaultRowHeight="15" x14ac:dyDescent="0.25"/>
  <cols>
    <col min="1" max="1" width="18.28515625" customWidth="1"/>
    <col min="2" max="18" width="6.5703125" customWidth="1"/>
  </cols>
  <sheetData>
    <row r="1" spans="1:18" x14ac:dyDescent="0.25">
      <c r="A1" t="s">
        <v>0</v>
      </c>
    </row>
    <row r="2" spans="1:18" ht="36" customHeight="1" x14ac:dyDescent="0.55000000000000004">
      <c r="A2" s="399" t="s">
        <v>1</v>
      </c>
      <c r="B2" s="400" t="s">
        <v>44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</row>
    <row r="3" spans="1:18" ht="21.75" customHeight="1" x14ac:dyDescent="0.25">
      <c r="A3" s="399"/>
      <c r="B3" s="399" t="s">
        <v>18</v>
      </c>
      <c r="C3" s="399"/>
      <c r="D3" s="399"/>
      <c r="E3" s="399"/>
      <c r="F3" s="94"/>
      <c r="G3" s="401" t="s">
        <v>19</v>
      </c>
      <c r="H3" s="402"/>
      <c r="I3" s="402"/>
      <c r="J3" s="402"/>
      <c r="K3" s="402"/>
      <c r="L3" s="402"/>
      <c r="M3" s="94"/>
      <c r="N3" s="399" t="s">
        <v>15</v>
      </c>
      <c r="O3" s="399"/>
      <c r="P3" s="399"/>
      <c r="Q3" s="399"/>
      <c r="R3" s="399"/>
    </row>
    <row r="4" spans="1:18" s="4" customFormat="1" ht="102" customHeight="1" x14ac:dyDescent="0.25">
      <c r="A4" s="399"/>
      <c r="B4" s="11" t="s">
        <v>13</v>
      </c>
      <c r="C4" s="11" t="s">
        <v>14</v>
      </c>
      <c r="D4" s="21" t="s">
        <v>17</v>
      </c>
      <c r="E4" s="12" t="s">
        <v>43</v>
      </c>
      <c r="F4" s="15"/>
      <c r="G4" s="11" t="s">
        <v>13</v>
      </c>
      <c r="H4" s="11" t="s">
        <v>14</v>
      </c>
      <c r="I4" s="21" t="s">
        <v>17</v>
      </c>
      <c r="J4" s="21" t="s">
        <v>16</v>
      </c>
      <c r="K4" s="12" t="s">
        <v>34</v>
      </c>
      <c r="L4" s="12" t="s">
        <v>25</v>
      </c>
      <c r="M4" s="15"/>
      <c r="N4" s="11" t="s">
        <v>13</v>
      </c>
      <c r="O4" s="11" t="s">
        <v>14</v>
      </c>
      <c r="P4" s="21" t="s">
        <v>17</v>
      </c>
      <c r="Q4" s="12" t="s">
        <v>40</v>
      </c>
      <c r="R4" s="12" t="s">
        <v>25</v>
      </c>
    </row>
    <row r="5" spans="1:18" x14ac:dyDescent="0.25">
      <c r="A5" s="95" t="s">
        <v>26</v>
      </c>
      <c r="B5" s="7">
        <v>136</v>
      </c>
      <c r="C5" s="6">
        <v>0.96499999999999997</v>
      </c>
      <c r="D5" s="22">
        <v>0.55000000000000004</v>
      </c>
      <c r="E5" s="5">
        <v>31</v>
      </c>
      <c r="F5" s="2"/>
      <c r="G5" s="7"/>
      <c r="H5" s="7"/>
      <c r="I5" s="23"/>
      <c r="J5" s="23"/>
      <c r="K5" s="5"/>
      <c r="L5" s="5"/>
      <c r="M5" s="2"/>
      <c r="N5" s="17"/>
      <c r="O5" s="17"/>
      <c r="P5" s="24"/>
      <c r="Q5" s="18"/>
      <c r="R5" s="18"/>
    </row>
    <row r="6" spans="1:18" x14ac:dyDescent="0.25">
      <c r="A6" s="3" t="s">
        <v>11</v>
      </c>
      <c r="B6" s="7">
        <v>58</v>
      </c>
      <c r="C6" s="6">
        <v>0.96599999999999997</v>
      </c>
      <c r="D6" s="22">
        <v>0.59</v>
      </c>
      <c r="E6" s="5">
        <v>31</v>
      </c>
      <c r="F6" s="2"/>
      <c r="G6" s="7"/>
      <c r="H6" s="7"/>
      <c r="I6" s="23"/>
      <c r="J6" s="23"/>
      <c r="K6" s="5"/>
      <c r="L6" s="5"/>
      <c r="M6" s="2"/>
      <c r="N6" s="17"/>
      <c r="O6" s="17"/>
      <c r="P6" s="24"/>
      <c r="Q6" s="18"/>
      <c r="R6" s="18"/>
    </row>
    <row r="7" spans="1:18" x14ac:dyDescent="0.25">
      <c r="A7" s="3" t="s">
        <v>10</v>
      </c>
      <c r="B7" s="7">
        <v>78</v>
      </c>
      <c r="C7" s="6">
        <v>0.96199999999999997</v>
      </c>
      <c r="D7" s="22">
        <v>0.53</v>
      </c>
      <c r="E7" s="5">
        <v>31</v>
      </c>
      <c r="F7" s="2"/>
      <c r="G7" s="7"/>
      <c r="H7" s="7"/>
      <c r="I7" s="23"/>
      <c r="J7" s="23"/>
      <c r="K7" s="5"/>
      <c r="L7" s="5"/>
      <c r="M7" s="2"/>
      <c r="N7" s="17"/>
      <c r="O7" s="17"/>
      <c r="P7" s="24"/>
      <c r="Q7" s="18"/>
      <c r="R7" s="18"/>
    </row>
    <row r="8" spans="1:18" x14ac:dyDescent="0.25">
      <c r="A8" s="3" t="s">
        <v>12</v>
      </c>
      <c r="B8" s="7">
        <v>119</v>
      </c>
      <c r="C8" s="6">
        <v>0.95699999999999996</v>
      </c>
      <c r="D8" s="22">
        <v>0.55000000000000004</v>
      </c>
      <c r="E8" s="5">
        <v>31</v>
      </c>
      <c r="F8" s="2"/>
      <c r="G8" s="7"/>
      <c r="H8" s="7"/>
      <c r="I8" s="23"/>
      <c r="J8" s="23"/>
      <c r="K8" s="5"/>
      <c r="L8" s="5"/>
      <c r="M8" s="2"/>
      <c r="N8" s="17"/>
      <c r="O8" s="17"/>
      <c r="P8" s="24"/>
      <c r="Q8" s="18"/>
      <c r="R8" s="18"/>
    </row>
    <row r="9" spans="1:18" x14ac:dyDescent="0.25">
      <c r="A9" s="3" t="s">
        <v>24</v>
      </c>
      <c r="B9" s="7">
        <v>17</v>
      </c>
      <c r="C9" s="6">
        <v>0.8</v>
      </c>
      <c r="D9" s="22">
        <v>0.88</v>
      </c>
      <c r="E9" s="5">
        <v>31</v>
      </c>
      <c r="F9" s="2"/>
      <c r="G9" s="7"/>
      <c r="H9" s="7"/>
      <c r="I9" s="23"/>
      <c r="J9" s="23"/>
      <c r="K9" s="5"/>
      <c r="L9" s="5"/>
      <c r="M9" s="2"/>
      <c r="N9" s="17"/>
      <c r="O9" s="17"/>
      <c r="P9" s="24"/>
      <c r="Q9" s="18"/>
      <c r="R9" s="18"/>
    </row>
    <row r="11" spans="1:18" x14ac:dyDescent="0.25">
      <c r="A11" s="25" t="s">
        <v>23</v>
      </c>
    </row>
  </sheetData>
  <mergeCells count="5">
    <mergeCell ref="A2:A4"/>
    <mergeCell ref="B2:R2"/>
    <mergeCell ref="B3:E3"/>
    <mergeCell ref="G3:L3"/>
    <mergeCell ref="N3:R3"/>
  </mergeCells>
  <pageMargins left="0.7" right="0.7" top="0.75" bottom="0.75" header="0.3" footer="0.3"/>
  <pageSetup paperSize="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zoomScale="115" zoomScaleNormal="115" workbookViewId="0">
      <pane ySplit="4" topLeftCell="A5" activePane="bottomLeft" state="frozen"/>
      <selection pane="bottomLeft" activeCell="O9" sqref="O9"/>
    </sheetView>
  </sheetViews>
  <sheetFormatPr defaultRowHeight="15" x14ac:dyDescent="0.25"/>
  <cols>
    <col min="1" max="1" width="18.28515625" customWidth="1"/>
    <col min="2" max="3" width="7.140625" bestFit="1" customWidth="1"/>
    <col min="4" max="4" width="5.28515625" style="26" customWidth="1"/>
    <col min="5" max="5" width="5.140625" bestFit="1" customWidth="1"/>
    <col min="6" max="8" width="5.28515625" customWidth="1"/>
    <col min="9" max="11" width="5" customWidth="1"/>
    <col min="12" max="14" width="5" style="20" customWidth="1"/>
    <col min="15" max="15" width="5" customWidth="1"/>
    <col min="16" max="16" width="5" style="20" customWidth="1"/>
    <col min="17" max="17" width="5" customWidth="1"/>
    <col min="18" max="18" width="5" style="20" customWidth="1"/>
    <col min="19" max="20" width="5" customWidth="1"/>
    <col min="21" max="22" width="5" style="63" customWidth="1"/>
    <col min="23" max="29" width="5" customWidth="1"/>
  </cols>
  <sheetData>
    <row r="1" spans="1:29" x14ac:dyDescent="0.25">
      <c r="A1" t="s">
        <v>0</v>
      </c>
    </row>
    <row r="2" spans="1:29" ht="36" x14ac:dyDescent="0.55000000000000004">
      <c r="A2" s="404" t="s">
        <v>1</v>
      </c>
      <c r="B2" s="400" t="s">
        <v>42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</row>
    <row r="3" spans="1:29" ht="15.75" customHeight="1" x14ac:dyDescent="0.25">
      <c r="A3" s="404"/>
      <c r="B3" s="404" t="s">
        <v>18</v>
      </c>
      <c r="C3" s="404"/>
      <c r="D3" s="404"/>
      <c r="E3" s="404"/>
      <c r="F3" s="404"/>
      <c r="G3" s="404"/>
      <c r="H3" s="1"/>
      <c r="I3" s="405" t="s">
        <v>19</v>
      </c>
      <c r="J3" s="406"/>
      <c r="K3" s="406"/>
      <c r="L3" s="406"/>
      <c r="M3" s="406"/>
      <c r="N3" s="406"/>
      <c r="O3" s="406"/>
      <c r="P3" s="406"/>
      <c r="Q3" s="406"/>
      <c r="R3" s="407"/>
      <c r="S3" s="1"/>
      <c r="T3" s="404" t="s">
        <v>15</v>
      </c>
      <c r="U3" s="404"/>
      <c r="V3" s="404"/>
      <c r="W3" s="404"/>
      <c r="X3" s="404"/>
      <c r="Y3" s="404"/>
      <c r="Z3" s="404"/>
      <c r="AA3" s="404"/>
      <c r="AB3" s="404"/>
      <c r="AC3" s="404"/>
    </row>
    <row r="4" spans="1:29" s="4" customFormat="1" ht="88.5" x14ac:dyDescent="0.25">
      <c r="A4" s="404"/>
      <c r="B4" s="11" t="s">
        <v>13</v>
      </c>
      <c r="C4" s="11" t="s">
        <v>14</v>
      </c>
      <c r="D4" s="21" t="s">
        <v>17</v>
      </c>
      <c r="E4" s="12" t="s">
        <v>20</v>
      </c>
      <c r="F4" s="13" t="s">
        <v>22</v>
      </c>
      <c r="G4" s="14" t="s">
        <v>21</v>
      </c>
      <c r="H4" s="391"/>
      <c r="I4" s="11" t="s">
        <v>13</v>
      </c>
      <c r="J4" s="11" t="s">
        <v>14</v>
      </c>
      <c r="K4" s="21" t="s">
        <v>17</v>
      </c>
      <c r="L4" s="71" t="s">
        <v>16</v>
      </c>
      <c r="M4" s="16" t="s">
        <v>45</v>
      </c>
      <c r="N4" s="16" t="s">
        <v>16</v>
      </c>
      <c r="O4" s="13" t="s">
        <v>22</v>
      </c>
      <c r="P4" s="70" t="s">
        <v>16</v>
      </c>
      <c r="Q4" s="14" t="s">
        <v>21</v>
      </c>
      <c r="R4" s="69" t="s">
        <v>16</v>
      </c>
      <c r="S4" s="15"/>
      <c r="T4" s="11" t="s">
        <v>13</v>
      </c>
      <c r="U4" s="64" t="s">
        <v>14</v>
      </c>
      <c r="V4" s="65" t="s">
        <v>17</v>
      </c>
      <c r="W4" s="21" t="s">
        <v>16</v>
      </c>
      <c r="X4" s="12" t="s">
        <v>20</v>
      </c>
      <c r="Y4" s="12" t="s">
        <v>16</v>
      </c>
      <c r="Z4" s="13" t="s">
        <v>22</v>
      </c>
      <c r="AA4" s="13" t="s">
        <v>16</v>
      </c>
      <c r="AB4" s="14" t="s">
        <v>21</v>
      </c>
      <c r="AC4" s="14" t="s">
        <v>16</v>
      </c>
    </row>
    <row r="5" spans="1:29" s="20" customFormat="1" ht="15.75" x14ac:dyDescent="0.25">
      <c r="A5" s="9" t="s">
        <v>2</v>
      </c>
      <c r="B5" s="7">
        <v>85</v>
      </c>
      <c r="C5" s="368">
        <v>62</v>
      </c>
      <c r="D5" s="369">
        <v>47</v>
      </c>
      <c r="E5" s="67">
        <v>40</v>
      </c>
      <c r="F5" s="370">
        <v>54.1</v>
      </c>
      <c r="G5" s="68">
        <v>0.7</v>
      </c>
      <c r="H5" s="2"/>
      <c r="I5" s="7"/>
      <c r="J5" s="28"/>
      <c r="K5" s="27"/>
      <c r="L5" s="74"/>
      <c r="M5" s="66">
        <f>E5+1.2</f>
        <v>41.2</v>
      </c>
      <c r="N5" s="75"/>
      <c r="O5" s="10"/>
      <c r="P5" s="76"/>
      <c r="Q5" s="8"/>
      <c r="R5" s="77"/>
      <c r="S5" s="19"/>
      <c r="T5" s="109"/>
      <c r="U5" s="113"/>
      <c r="V5" s="115"/>
      <c r="W5" s="120"/>
      <c r="X5" s="112"/>
      <c r="Y5" s="121"/>
      <c r="Z5" s="111"/>
      <c r="AA5" s="122"/>
      <c r="AB5" s="110"/>
      <c r="AC5" s="123"/>
    </row>
    <row r="6" spans="1:29" ht="15.75" x14ac:dyDescent="0.25">
      <c r="A6" s="3" t="s">
        <v>10</v>
      </c>
      <c r="B6" s="7">
        <v>43</v>
      </c>
      <c r="C6" s="368">
        <v>61</v>
      </c>
      <c r="D6" s="369">
        <v>51</v>
      </c>
      <c r="E6" s="67">
        <v>37.299999999999997</v>
      </c>
      <c r="F6" s="127">
        <v>53.4</v>
      </c>
      <c r="G6" s="68">
        <v>0.7</v>
      </c>
      <c r="H6" s="2"/>
      <c r="I6" s="7"/>
      <c r="J6" s="28"/>
      <c r="K6" s="27"/>
      <c r="L6" s="74"/>
      <c r="M6" s="66">
        <f t="shared" ref="M6:M34" si="0">E6+1.2</f>
        <v>38.5</v>
      </c>
      <c r="N6" s="75"/>
      <c r="O6" s="10"/>
      <c r="P6" s="76"/>
      <c r="Q6" s="8"/>
      <c r="R6" s="77"/>
      <c r="S6" s="2"/>
      <c r="T6" s="102"/>
      <c r="U6" s="116"/>
      <c r="V6" s="117"/>
      <c r="W6" s="120"/>
      <c r="X6" s="105"/>
      <c r="Y6" s="121"/>
      <c r="Z6" s="103"/>
      <c r="AA6" s="122"/>
      <c r="AB6" s="108"/>
      <c r="AC6" s="123"/>
    </row>
    <row r="7" spans="1:29" ht="15.75" x14ac:dyDescent="0.25">
      <c r="A7" s="3" t="s">
        <v>11</v>
      </c>
      <c r="B7" s="7">
        <v>42</v>
      </c>
      <c r="C7" s="368">
        <v>62</v>
      </c>
      <c r="D7" s="369">
        <v>43</v>
      </c>
      <c r="E7" s="67">
        <v>42.9</v>
      </c>
      <c r="F7" s="127">
        <v>54.7</v>
      </c>
      <c r="G7" s="68">
        <v>0.8</v>
      </c>
      <c r="H7" s="2"/>
      <c r="I7" s="7"/>
      <c r="J7" s="28"/>
      <c r="K7" s="27"/>
      <c r="L7" s="74"/>
      <c r="M7" s="66">
        <f t="shared" si="0"/>
        <v>44.1</v>
      </c>
      <c r="N7" s="75"/>
      <c r="O7" s="10"/>
      <c r="P7" s="76"/>
      <c r="Q7" s="8"/>
      <c r="R7" s="77"/>
      <c r="S7" s="2"/>
      <c r="T7" s="102"/>
      <c r="U7" s="116"/>
      <c r="V7" s="117"/>
      <c r="W7" s="120"/>
      <c r="X7" s="105"/>
      <c r="Y7" s="121"/>
      <c r="Z7" s="103"/>
      <c r="AA7" s="122"/>
      <c r="AB7" s="108"/>
      <c r="AC7" s="123"/>
    </row>
    <row r="8" spans="1:29" ht="15.75" x14ac:dyDescent="0.25">
      <c r="A8" s="3" t="s">
        <v>12</v>
      </c>
      <c r="B8" s="7">
        <v>69</v>
      </c>
      <c r="C8" s="368">
        <v>58</v>
      </c>
      <c r="D8" s="369">
        <v>52</v>
      </c>
      <c r="E8" s="67">
        <v>42.1</v>
      </c>
      <c r="F8" s="127">
        <v>60</v>
      </c>
      <c r="G8" s="68">
        <v>0.8</v>
      </c>
      <c r="H8" s="2"/>
      <c r="I8" s="7"/>
      <c r="J8" s="28"/>
      <c r="K8" s="27"/>
      <c r="L8" s="74"/>
      <c r="M8" s="66">
        <f t="shared" si="0"/>
        <v>43.300000000000004</v>
      </c>
      <c r="N8" s="75"/>
      <c r="O8" s="10"/>
      <c r="P8" s="76"/>
      <c r="Q8" s="8"/>
      <c r="R8" s="77"/>
      <c r="S8" s="2"/>
      <c r="T8" s="102"/>
      <c r="U8" s="116"/>
      <c r="V8" s="117"/>
      <c r="W8" s="120"/>
      <c r="X8" s="105"/>
      <c r="Y8" s="121"/>
      <c r="Z8" s="103"/>
      <c r="AA8" s="122"/>
      <c r="AB8" s="108"/>
      <c r="AC8" s="123"/>
    </row>
    <row r="9" spans="1:29" ht="16.5" thickBot="1" x14ac:dyDescent="0.3">
      <c r="A9" s="29" t="s">
        <v>24</v>
      </c>
      <c r="B9" s="30">
        <v>25</v>
      </c>
      <c r="C9" s="371">
        <v>69</v>
      </c>
      <c r="D9" s="372">
        <v>36</v>
      </c>
      <c r="E9" s="136">
        <v>35.1</v>
      </c>
      <c r="F9" s="373">
        <v>40</v>
      </c>
      <c r="G9" s="374">
        <v>0.5</v>
      </c>
      <c r="H9" s="34"/>
      <c r="I9" s="30"/>
      <c r="J9" s="31"/>
      <c r="K9" s="35"/>
      <c r="L9" s="78"/>
      <c r="M9" s="66">
        <f t="shared" si="0"/>
        <v>36.300000000000004</v>
      </c>
      <c r="N9" s="79"/>
      <c r="O9" s="32"/>
      <c r="P9" s="80"/>
      <c r="Q9" s="33"/>
      <c r="R9" s="81"/>
      <c r="S9" s="34"/>
      <c r="T9" s="102"/>
      <c r="U9" s="116"/>
      <c r="V9" s="117"/>
      <c r="W9" s="120"/>
      <c r="X9" s="105"/>
      <c r="Y9" s="121"/>
      <c r="Z9" s="103"/>
      <c r="AA9" s="122"/>
      <c r="AB9" s="108"/>
      <c r="AC9" s="123"/>
    </row>
    <row r="10" spans="1:29" s="20" customFormat="1" ht="15.75" x14ac:dyDescent="0.25">
      <c r="A10" s="44" t="s">
        <v>3</v>
      </c>
      <c r="B10" s="45">
        <v>112</v>
      </c>
      <c r="C10" s="375">
        <v>88</v>
      </c>
      <c r="D10" s="376">
        <v>33</v>
      </c>
      <c r="E10" s="133">
        <v>33.799999999999997</v>
      </c>
      <c r="F10" s="377">
        <v>40.1</v>
      </c>
      <c r="G10" s="378">
        <v>1.6</v>
      </c>
      <c r="H10" s="49"/>
      <c r="I10" s="45"/>
      <c r="J10" s="46"/>
      <c r="K10" s="50"/>
      <c r="L10" s="82"/>
      <c r="M10" s="66">
        <f t="shared" si="0"/>
        <v>35</v>
      </c>
      <c r="N10" s="83"/>
      <c r="O10" s="47"/>
      <c r="P10" s="84"/>
      <c r="Q10" s="48"/>
      <c r="R10" s="85"/>
      <c r="S10" s="51"/>
      <c r="T10" s="109"/>
      <c r="U10" s="113"/>
      <c r="V10" s="115"/>
      <c r="W10" s="120"/>
      <c r="X10" s="112"/>
      <c r="Y10" s="121"/>
      <c r="Z10" s="111"/>
      <c r="AA10" s="122"/>
      <c r="AB10" s="110"/>
      <c r="AC10" s="123"/>
    </row>
    <row r="11" spans="1:29" ht="15.75" x14ac:dyDescent="0.25">
      <c r="A11" s="52" t="s">
        <v>10</v>
      </c>
      <c r="B11" s="7">
        <v>57</v>
      </c>
      <c r="C11" s="368">
        <v>89</v>
      </c>
      <c r="D11" s="369">
        <v>30</v>
      </c>
      <c r="E11" s="67">
        <v>34</v>
      </c>
      <c r="F11" s="127">
        <v>38.5</v>
      </c>
      <c r="G11" s="68">
        <v>1.6</v>
      </c>
      <c r="H11" s="2"/>
      <c r="I11" s="7"/>
      <c r="J11" s="28"/>
      <c r="K11" s="27"/>
      <c r="L11" s="74"/>
      <c r="M11" s="66">
        <f t="shared" si="0"/>
        <v>35.200000000000003</v>
      </c>
      <c r="N11" s="75"/>
      <c r="O11" s="10"/>
      <c r="P11" s="76"/>
      <c r="Q11" s="8"/>
      <c r="R11" s="77"/>
      <c r="S11" s="2"/>
      <c r="T11" s="102"/>
      <c r="U11" s="116"/>
      <c r="V11" s="117"/>
      <c r="W11" s="120"/>
      <c r="X11" s="105"/>
      <c r="Y11" s="121"/>
      <c r="Z11" s="103"/>
      <c r="AA11" s="122"/>
      <c r="AB11" s="108"/>
      <c r="AC11" s="123"/>
    </row>
    <row r="12" spans="1:29" ht="15.75" x14ac:dyDescent="0.25">
      <c r="A12" s="52" t="s">
        <v>11</v>
      </c>
      <c r="B12" s="7">
        <v>55</v>
      </c>
      <c r="C12" s="368">
        <v>87</v>
      </c>
      <c r="D12" s="369">
        <v>36</v>
      </c>
      <c r="E12" s="67">
        <v>33.700000000000003</v>
      </c>
      <c r="F12" s="127">
        <v>41.8</v>
      </c>
      <c r="G12" s="68">
        <v>1.6</v>
      </c>
      <c r="H12" s="2"/>
      <c r="I12" s="7"/>
      <c r="J12" s="28"/>
      <c r="K12" s="27"/>
      <c r="L12" s="74"/>
      <c r="M12" s="66">
        <f t="shared" si="0"/>
        <v>34.900000000000006</v>
      </c>
      <c r="N12" s="75"/>
      <c r="O12" s="10"/>
      <c r="P12" s="76"/>
      <c r="Q12" s="8"/>
      <c r="R12" s="77"/>
      <c r="S12" s="2"/>
      <c r="T12" s="102"/>
      <c r="U12" s="116"/>
      <c r="V12" s="117"/>
      <c r="W12" s="120"/>
      <c r="X12" s="105"/>
      <c r="Y12" s="121"/>
      <c r="Z12" s="103"/>
      <c r="AA12" s="122"/>
      <c r="AB12" s="108"/>
      <c r="AC12" s="123"/>
    </row>
    <row r="13" spans="1:29" ht="15.75" x14ac:dyDescent="0.25">
      <c r="A13" s="52" t="s">
        <v>12</v>
      </c>
      <c r="B13" s="7">
        <v>88</v>
      </c>
      <c r="C13" s="368">
        <v>88</v>
      </c>
      <c r="D13" s="369">
        <v>34</v>
      </c>
      <c r="E13" s="67">
        <v>34.6</v>
      </c>
      <c r="F13" s="127">
        <v>42</v>
      </c>
      <c r="G13" s="68">
        <v>1.7</v>
      </c>
      <c r="H13" s="2"/>
      <c r="I13" s="7"/>
      <c r="J13" s="28"/>
      <c r="K13" s="27"/>
      <c r="L13" s="74"/>
      <c r="M13" s="66">
        <f t="shared" si="0"/>
        <v>35.800000000000004</v>
      </c>
      <c r="N13" s="75"/>
      <c r="O13" s="10"/>
      <c r="P13" s="76"/>
      <c r="Q13" s="8"/>
      <c r="R13" s="77"/>
      <c r="S13" s="2"/>
      <c r="T13" s="102"/>
      <c r="U13" s="116"/>
      <c r="V13" s="117"/>
      <c r="W13" s="120"/>
      <c r="X13" s="105"/>
      <c r="Y13" s="121"/>
      <c r="Z13" s="103"/>
      <c r="AA13" s="122"/>
      <c r="AB13" s="108"/>
      <c r="AC13" s="123"/>
    </row>
    <row r="14" spans="1:29" ht="16.5" thickBot="1" x14ac:dyDescent="0.3">
      <c r="A14" s="53" t="s">
        <v>24</v>
      </c>
      <c r="B14" s="54">
        <v>24</v>
      </c>
      <c r="C14" s="379">
        <v>89</v>
      </c>
      <c r="D14" s="380">
        <v>29</v>
      </c>
      <c r="E14" s="134">
        <v>31.1</v>
      </c>
      <c r="F14" s="381">
        <v>33.299999999999997</v>
      </c>
      <c r="G14" s="382">
        <v>1.5</v>
      </c>
      <c r="H14" s="58"/>
      <c r="I14" s="54"/>
      <c r="J14" s="55"/>
      <c r="K14" s="59"/>
      <c r="L14" s="86"/>
      <c r="M14" s="66">
        <f t="shared" si="0"/>
        <v>32.300000000000004</v>
      </c>
      <c r="N14" s="87"/>
      <c r="O14" s="56"/>
      <c r="P14" s="88"/>
      <c r="Q14" s="57"/>
      <c r="R14" s="89"/>
      <c r="S14" s="58"/>
      <c r="T14" s="102"/>
      <c r="U14" s="116"/>
      <c r="V14" s="117"/>
      <c r="W14" s="120"/>
      <c r="X14" s="105"/>
      <c r="Y14" s="121"/>
      <c r="Z14" s="103"/>
      <c r="AA14" s="122"/>
      <c r="AB14" s="108"/>
      <c r="AC14" s="123"/>
    </row>
    <row r="15" spans="1:29" s="20" customFormat="1" ht="15.75" x14ac:dyDescent="0.25">
      <c r="A15" s="36" t="s">
        <v>4</v>
      </c>
      <c r="B15" s="37">
        <v>143</v>
      </c>
      <c r="C15" s="383">
        <v>98</v>
      </c>
      <c r="D15" s="384">
        <v>38</v>
      </c>
      <c r="E15" s="135">
        <v>40</v>
      </c>
      <c r="F15" s="385">
        <v>55.2</v>
      </c>
      <c r="G15" s="386">
        <v>2.8</v>
      </c>
      <c r="H15" s="41"/>
      <c r="I15" s="37"/>
      <c r="J15" s="38"/>
      <c r="K15" s="42"/>
      <c r="L15" s="90"/>
      <c r="M15" s="66">
        <f t="shared" si="0"/>
        <v>41.2</v>
      </c>
      <c r="N15" s="91"/>
      <c r="O15" s="39"/>
      <c r="P15" s="92"/>
      <c r="Q15" s="40"/>
      <c r="R15" s="93"/>
      <c r="S15" s="43"/>
      <c r="T15" s="109"/>
      <c r="U15" s="113"/>
      <c r="V15" s="115"/>
      <c r="W15" s="120"/>
      <c r="X15" s="112"/>
      <c r="Y15" s="121"/>
      <c r="Z15" s="111"/>
      <c r="AA15" s="122"/>
      <c r="AB15" s="110"/>
      <c r="AC15" s="123"/>
    </row>
    <row r="16" spans="1:29" ht="15.75" x14ac:dyDescent="0.25">
      <c r="A16" s="3" t="s">
        <v>10</v>
      </c>
      <c r="B16" s="7">
        <v>74</v>
      </c>
      <c r="C16" s="368">
        <v>97</v>
      </c>
      <c r="D16" s="369">
        <v>45</v>
      </c>
      <c r="E16" s="67">
        <v>41.7</v>
      </c>
      <c r="F16" s="127">
        <v>59.4</v>
      </c>
      <c r="G16" s="68">
        <v>2.9</v>
      </c>
      <c r="H16" s="2"/>
      <c r="I16" s="7"/>
      <c r="J16" s="28"/>
      <c r="K16" s="27"/>
      <c r="L16" s="74"/>
      <c r="M16" s="66">
        <f t="shared" si="0"/>
        <v>42.900000000000006</v>
      </c>
      <c r="N16" s="75"/>
      <c r="O16" s="10"/>
      <c r="P16" s="76"/>
      <c r="Q16" s="8"/>
      <c r="R16" s="77"/>
      <c r="S16" s="2"/>
      <c r="T16" s="102"/>
      <c r="U16" s="116"/>
      <c r="V16" s="117"/>
      <c r="W16" s="120"/>
      <c r="X16" s="105"/>
      <c r="Y16" s="121"/>
      <c r="Z16" s="103"/>
      <c r="AA16" s="122"/>
      <c r="AB16" s="108"/>
      <c r="AC16" s="123"/>
    </row>
    <row r="17" spans="1:29" ht="15.75" x14ac:dyDescent="0.25">
      <c r="A17" s="3" t="s">
        <v>11</v>
      </c>
      <c r="B17" s="7">
        <v>69</v>
      </c>
      <c r="C17" s="368">
        <v>99</v>
      </c>
      <c r="D17" s="369">
        <v>32</v>
      </c>
      <c r="E17" s="67">
        <v>38.1</v>
      </c>
      <c r="F17" s="127">
        <v>50.7</v>
      </c>
      <c r="G17" s="68">
        <v>2.7</v>
      </c>
      <c r="H17" s="2"/>
      <c r="I17" s="7"/>
      <c r="J17" s="28"/>
      <c r="K17" s="27"/>
      <c r="L17" s="74"/>
      <c r="M17" s="66">
        <f t="shared" si="0"/>
        <v>39.300000000000004</v>
      </c>
      <c r="N17" s="75"/>
      <c r="O17" s="10"/>
      <c r="P17" s="76"/>
      <c r="Q17" s="8"/>
      <c r="R17" s="77"/>
      <c r="S17" s="2"/>
      <c r="T17" s="102"/>
      <c r="U17" s="116"/>
      <c r="V17" s="117"/>
      <c r="W17" s="120"/>
      <c r="X17" s="105"/>
      <c r="Y17" s="121"/>
      <c r="Z17" s="103"/>
      <c r="AA17" s="122"/>
      <c r="AB17" s="108"/>
      <c r="AC17" s="123"/>
    </row>
    <row r="18" spans="1:29" ht="15.75" x14ac:dyDescent="0.25">
      <c r="A18" s="3" t="s">
        <v>12</v>
      </c>
      <c r="B18" s="7">
        <v>107</v>
      </c>
      <c r="C18" s="368">
        <v>99</v>
      </c>
      <c r="D18" s="369">
        <v>39</v>
      </c>
      <c r="E18" s="67">
        <v>42.3</v>
      </c>
      <c r="F18" s="127">
        <v>56</v>
      </c>
      <c r="G18" s="68">
        <v>3</v>
      </c>
      <c r="H18" s="2"/>
      <c r="I18" s="7"/>
      <c r="J18" s="28"/>
      <c r="K18" s="27"/>
      <c r="L18" s="74"/>
      <c r="M18" s="66">
        <f t="shared" si="0"/>
        <v>43.5</v>
      </c>
      <c r="N18" s="75"/>
      <c r="O18" s="10"/>
      <c r="P18" s="76"/>
      <c r="Q18" s="8"/>
      <c r="R18" s="77"/>
      <c r="S18" s="2"/>
      <c r="T18" s="102"/>
      <c r="U18" s="116"/>
      <c r="V18" s="117"/>
      <c r="W18" s="120"/>
      <c r="X18" s="105"/>
      <c r="Y18" s="121"/>
      <c r="Z18" s="103"/>
      <c r="AA18" s="122"/>
      <c r="AB18" s="108"/>
      <c r="AC18" s="123"/>
    </row>
    <row r="19" spans="1:29" ht="16.5" thickBot="1" x14ac:dyDescent="0.3">
      <c r="A19" s="29" t="s">
        <v>24</v>
      </c>
      <c r="B19" s="30">
        <v>36</v>
      </c>
      <c r="C19" s="371">
        <v>95</v>
      </c>
      <c r="D19" s="372">
        <v>36</v>
      </c>
      <c r="E19" s="136">
        <v>33.200000000000003</v>
      </c>
      <c r="F19" s="373">
        <v>52.7</v>
      </c>
      <c r="G19" s="374">
        <v>2.5</v>
      </c>
      <c r="H19" s="34"/>
      <c r="I19" s="30"/>
      <c r="J19" s="31"/>
      <c r="K19" s="35"/>
      <c r="L19" s="78"/>
      <c r="M19" s="66">
        <f t="shared" si="0"/>
        <v>34.400000000000006</v>
      </c>
      <c r="N19" s="79"/>
      <c r="O19" s="32"/>
      <c r="P19" s="80"/>
      <c r="Q19" s="33"/>
      <c r="R19" s="81"/>
      <c r="S19" s="34"/>
      <c r="T19" s="102"/>
      <c r="U19" s="116"/>
      <c r="V19" s="117"/>
      <c r="W19" s="120"/>
      <c r="X19" s="105"/>
      <c r="Y19" s="121"/>
      <c r="Z19" s="103"/>
      <c r="AA19" s="122"/>
      <c r="AB19" s="108"/>
      <c r="AC19" s="123"/>
    </row>
    <row r="20" spans="1:29" s="20" customFormat="1" ht="15.75" x14ac:dyDescent="0.25">
      <c r="A20" s="44" t="s">
        <v>5</v>
      </c>
      <c r="B20" s="45">
        <v>130</v>
      </c>
      <c r="C20" s="375">
        <v>94</v>
      </c>
      <c r="D20" s="376">
        <v>42</v>
      </c>
      <c r="E20" s="133">
        <v>39.4</v>
      </c>
      <c r="F20" s="377">
        <v>58.3</v>
      </c>
      <c r="G20" s="378">
        <v>3.6</v>
      </c>
      <c r="H20" s="49"/>
      <c r="I20" s="45"/>
      <c r="J20" s="46"/>
      <c r="K20" s="50"/>
      <c r="L20" s="82"/>
      <c r="M20" s="66">
        <f t="shared" si="0"/>
        <v>40.6</v>
      </c>
      <c r="N20" s="83"/>
      <c r="O20" s="47"/>
      <c r="P20" s="84"/>
      <c r="Q20" s="48"/>
      <c r="R20" s="85"/>
      <c r="S20" s="51"/>
      <c r="T20" s="101"/>
      <c r="U20" s="118"/>
      <c r="V20" s="115"/>
      <c r="W20" s="120"/>
      <c r="X20" s="104"/>
      <c r="Y20" s="121"/>
      <c r="Z20" s="106"/>
      <c r="AA20" s="122"/>
      <c r="AB20" s="107"/>
      <c r="AC20" s="123"/>
    </row>
    <row r="21" spans="1:29" ht="15.75" x14ac:dyDescent="0.25">
      <c r="A21" s="52" t="s">
        <v>10</v>
      </c>
      <c r="B21" s="7">
        <v>67</v>
      </c>
      <c r="C21" s="368">
        <v>91</v>
      </c>
      <c r="D21" s="369">
        <v>36</v>
      </c>
      <c r="E21" s="67">
        <v>36.200000000000003</v>
      </c>
      <c r="F21" s="127">
        <v>43.2</v>
      </c>
      <c r="G21" s="68">
        <v>3.4</v>
      </c>
      <c r="H21" s="2"/>
      <c r="I21" s="7"/>
      <c r="J21" s="28"/>
      <c r="K21" s="27"/>
      <c r="L21" s="74"/>
      <c r="M21" s="66">
        <f t="shared" si="0"/>
        <v>37.400000000000006</v>
      </c>
      <c r="N21" s="75"/>
      <c r="O21" s="10"/>
      <c r="P21" s="76"/>
      <c r="Q21" s="8"/>
      <c r="R21" s="77"/>
      <c r="S21" s="2"/>
      <c r="T21" s="102"/>
      <c r="U21" s="116"/>
      <c r="V21" s="117"/>
      <c r="W21" s="120"/>
      <c r="X21" s="105"/>
      <c r="Y21" s="121"/>
      <c r="Z21" s="103"/>
      <c r="AA21" s="122"/>
      <c r="AB21" s="108"/>
      <c r="AC21" s="123"/>
    </row>
    <row r="22" spans="1:29" ht="15.75" x14ac:dyDescent="0.25">
      <c r="A22" s="52" t="s">
        <v>11</v>
      </c>
      <c r="B22" s="7">
        <v>63</v>
      </c>
      <c r="C22" s="368">
        <v>98</v>
      </c>
      <c r="D22" s="369">
        <v>49</v>
      </c>
      <c r="E22" s="67">
        <v>42.8</v>
      </c>
      <c r="F22" s="127">
        <v>55.5</v>
      </c>
      <c r="G22" s="68">
        <v>3.8</v>
      </c>
      <c r="H22" s="2"/>
      <c r="I22" s="7"/>
      <c r="J22" s="28"/>
      <c r="K22" s="27"/>
      <c r="L22" s="74"/>
      <c r="M22" s="66">
        <f t="shared" si="0"/>
        <v>44</v>
      </c>
      <c r="N22" s="75"/>
      <c r="O22" s="10"/>
      <c r="P22" s="76"/>
      <c r="Q22" s="8"/>
      <c r="R22" s="77"/>
      <c r="S22" s="2"/>
      <c r="T22" s="102"/>
      <c r="U22" s="116"/>
      <c r="V22" s="117"/>
      <c r="W22" s="120"/>
      <c r="X22" s="105"/>
      <c r="Y22" s="121"/>
      <c r="Z22" s="103"/>
      <c r="AA22" s="122"/>
      <c r="AB22" s="108"/>
      <c r="AC22" s="123"/>
    </row>
    <row r="23" spans="1:29" ht="15.75" x14ac:dyDescent="0.25">
      <c r="A23" s="52" t="s">
        <v>12</v>
      </c>
      <c r="B23" s="7">
        <v>102</v>
      </c>
      <c r="C23" s="368">
        <v>95</v>
      </c>
      <c r="D23" s="369">
        <v>42</v>
      </c>
      <c r="E23" s="67">
        <v>39.9</v>
      </c>
      <c r="F23" s="127">
        <v>50</v>
      </c>
      <c r="G23" s="68">
        <v>3.6</v>
      </c>
      <c r="H23" s="2"/>
      <c r="I23" s="7"/>
      <c r="J23" s="28"/>
      <c r="K23" s="27"/>
      <c r="L23" s="74"/>
      <c r="M23" s="66">
        <f t="shared" si="0"/>
        <v>41.1</v>
      </c>
      <c r="N23" s="75"/>
      <c r="O23" s="10"/>
      <c r="P23" s="76"/>
      <c r="Q23" s="8"/>
      <c r="R23" s="77"/>
      <c r="S23" s="2"/>
      <c r="T23" s="102"/>
      <c r="U23" s="116"/>
      <c r="V23" s="117"/>
      <c r="W23" s="120"/>
      <c r="X23" s="105"/>
      <c r="Y23" s="121"/>
      <c r="Z23" s="103"/>
      <c r="AA23" s="122"/>
      <c r="AB23" s="108"/>
      <c r="AC23" s="123"/>
    </row>
    <row r="24" spans="1:29" ht="16.5" thickBot="1" x14ac:dyDescent="0.3">
      <c r="A24" s="53" t="s">
        <v>24</v>
      </c>
      <c r="B24" s="54">
        <v>26</v>
      </c>
      <c r="C24" s="379">
        <v>90</v>
      </c>
      <c r="D24" s="380">
        <v>46</v>
      </c>
      <c r="E24" s="134">
        <v>39</v>
      </c>
      <c r="F24" s="381">
        <v>50</v>
      </c>
      <c r="G24" s="382">
        <v>3.5</v>
      </c>
      <c r="H24" s="58"/>
      <c r="I24" s="54"/>
      <c r="J24" s="55"/>
      <c r="K24" s="59"/>
      <c r="L24" s="86"/>
      <c r="M24" s="66">
        <f t="shared" si="0"/>
        <v>40.200000000000003</v>
      </c>
      <c r="N24" s="87"/>
      <c r="O24" s="56"/>
      <c r="P24" s="88"/>
      <c r="Q24" s="57"/>
      <c r="R24" s="89"/>
      <c r="S24" s="58"/>
      <c r="T24" s="102"/>
      <c r="U24" s="116"/>
      <c r="V24" s="117"/>
      <c r="W24" s="120"/>
      <c r="X24" s="105"/>
      <c r="Y24" s="121"/>
      <c r="Z24" s="103"/>
      <c r="AA24" s="122"/>
      <c r="AB24" s="108"/>
      <c r="AC24" s="123"/>
    </row>
    <row r="25" spans="1:29" s="20" customFormat="1" ht="15.75" x14ac:dyDescent="0.25">
      <c r="A25" s="36" t="s">
        <v>6</v>
      </c>
      <c r="B25" s="37">
        <v>144</v>
      </c>
      <c r="C25" s="383">
        <v>97</v>
      </c>
      <c r="D25" s="384">
        <v>44</v>
      </c>
      <c r="E25" s="135">
        <v>41.8</v>
      </c>
      <c r="F25" s="385">
        <v>54.9</v>
      </c>
      <c r="G25" s="386">
        <v>4.5999999999999996</v>
      </c>
      <c r="H25" s="41"/>
      <c r="I25" s="37"/>
      <c r="J25" s="38"/>
      <c r="K25" s="42"/>
      <c r="L25" s="90"/>
      <c r="M25" s="66">
        <f t="shared" si="0"/>
        <v>43</v>
      </c>
      <c r="N25" s="91"/>
      <c r="O25" s="39"/>
      <c r="P25" s="92"/>
      <c r="Q25" s="40"/>
      <c r="R25" s="93"/>
      <c r="S25" s="43"/>
      <c r="T25" s="101"/>
      <c r="U25" s="118"/>
      <c r="V25" s="115"/>
      <c r="W25" s="120"/>
      <c r="X25" s="104"/>
      <c r="Y25" s="121"/>
      <c r="Z25" s="106"/>
      <c r="AA25" s="122"/>
      <c r="AB25" s="107"/>
      <c r="AC25" s="123"/>
    </row>
    <row r="26" spans="1:29" ht="15.75" x14ac:dyDescent="0.25">
      <c r="A26" s="3" t="s">
        <v>10</v>
      </c>
      <c r="B26" s="7">
        <v>79</v>
      </c>
      <c r="C26" s="368">
        <v>98</v>
      </c>
      <c r="D26" s="369">
        <v>51</v>
      </c>
      <c r="E26" s="67">
        <v>42.8</v>
      </c>
      <c r="F26" s="127">
        <v>62</v>
      </c>
      <c r="G26" s="68">
        <v>4.7</v>
      </c>
      <c r="H26" s="2"/>
      <c r="I26" s="7"/>
      <c r="J26" s="28"/>
      <c r="K26" s="27"/>
      <c r="L26" s="74"/>
      <c r="M26" s="66">
        <f t="shared" si="0"/>
        <v>44</v>
      </c>
      <c r="N26" s="75"/>
      <c r="O26" s="10"/>
      <c r="P26" s="76"/>
      <c r="Q26" s="8"/>
      <c r="R26" s="77"/>
      <c r="S26" s="2"/>
      <c r="T26" s="102"/>
      <c r="U26" s="116"/>
      <c r="V26" s="117"/>
      <c r="W26" s="120"/>
      <c r="X26" s="105"/>
      <c r="Y26" s="121"/>
      <c r="Z26" s="103"/>
      <c r="AA26" s="122"/>
      <c r="AB26" s="108"/>
      <c r="AC26" s="123"/>
    </row>
    <row r="27" spans="1:29" ht="15.75" x14ac:dyDescent="0.25">
      <c r="A27" s="3" t="s">
        <v>11</v>
      </c>
      <c r="B27" s="7">
        <v>66</v>
      </c>
      <c r="C27" s="368">
        <v>96</v>
      </c>
      <c r="D27" s="369">
        <v>36</v>
      </c>
      <c r="E27" s="67">
        <v>41</v>
      </c>
      <c r="F27" s="127">
        <v>46.9</v>
      </c>
      <c r="G27" s="68">
        <v>4.5999999999999996</v>
      </c>
      <c r="H27" s="2"/>
      <c r="I27" s="7"/>
      <c r="J27" s="28"/>
      <c r="K27" s="27"/>
      <c r="L27" s="74"/>
      <c r="M27" s="66">
        <f t="shared" si="0"/>
        <v>42.2</v>
      </c>
      <c r="N27" s="75"/>
      <c r="O27" s="10"/>
      <c r="P27" s="76"/>
      <c r="Q27" s="8"/>
      <c r="R27" s="77"/>
      <c r="S27" s="2"/>
      <c r="T27" s="102"/>
      <c r="U27" s="116"/>
      <c r="V27" s="117"/>
      <c r="W27" s="120"/>
      <c r="X27" s="105"/>
      <c r="Y27" s="121"/>
      <c r="Z27" s="103"/>
      <c r="AA27" s="122"/>
      <c r="AB27" s="108"/>
      <c r="AC27" s="123"/>
    </row>
    <row r="28" spans="1:29" ht="14.25" customHeight="1" x14ac:dyDescent="0.25">
      <c r="A28" s="3" t="s">
        <v>12</v>
      </c>
      <c r="B28" s="7">
        <v>121</v>
      </c>
      <c r="C28" s="368">
        <v>97</v>
      </c>
      <c r="D28" s="369">
        <v>43</v>
      </c>
      <c r="E28" s="67">
        <v>42.3</v>
      </c>
      <c r="F28" s="127">
        <v>56.1</v>
      </c>
      <c r="G28" s="68">
        <v>4.7</v>
      </c>
      <c r="H28" s="2"/>
      <c r="I28" s="7"/>
      <c r="J28" s="28"/>
      <c r="K28" s="27"/>
      <c r="L28" s="74"/>
      <c r="M28" s="66">
        <f t="shared" si="0"/>
        <v>43.5</v>
      </c>
      <c r="N28" s="75"/>
      <c r="O28" s="10"/>
      <c r="P28" s="76"/>
      <c r="Q28" s="8"/>
      <c r="R28" s="77"/>
      <c r="S28" s="2"/>
      <c r="T28" s="102"/>
      <c r="U28" s="116"/>
      <c r="V28" s="117"/>
      <c r="W28" s="120"/>
      <c r="X28" s="105"/>
      <c r="Y28" s="121"/>
      <c r="Z28" s="103"/>
      <c r="AA28" s="122"/>
      <c r="AB28" s="108"/>
      <c r="AC28" s="123"/>
    </row>
    <row r="29" spans="1:29" ht="16.5" thickBot="1" x14ac:dyDescent="0.3">
      <c r="A29" s="29" t="s">
        <v>24</v>
      </c>
      <c r="B29" s="30">
        <v>23</v>
      </c>
      <c r="C29" s="371">
        <v>96</v>
      </c>
      <c r="D29" s="372">
        <v>52</v>
      </c>
      <c r="E29" s="136">
        <v>40.4</v>
      </c>
      <c r="F29" s="373">
        <v>52.1</v>
      </c>
      <c r="G29" s="374">
        <v>4.5</v>
      </c>
      <c r="H29" s="34"/>
      <c r="I29" s="30"/>
      <c r="J29" s="31"/>
      <c r="K29" s="35"/>
      <c r="L29" s="78"/>
      <c r="M29" s="66">
        <f t="shared" si="0"/>
        <v>41.6</v>
      </c>
      <c r="N29" s="79"/>
      <c r="O29" s="32"/>
      <c r="P29" s="80"/>
      <c r="Q29" s="33"/>
      <c r="R29" s="81"/>
      <c r="S29" s="34"/>
      <c r="T29" s="102"/>
      <c r="U29" s="116"/>
      <c r="V29" s="117"/>
      <c r="W29" s="120"/>
      <c r="X29" s="105"/>
      <c r="Y29" s="121"/>
      <c r="Z29" s="103"/>
      <c r="AA29" s="122"/>
      <c r="AB29" s="108"/>
      <c r="AC29" s="123"/>
    </row>
    <row r="30" spans="1:29" s="20" customFormat="1" ht="15.75" x14ac:dyDescent="0.25">
      <c r="A30" s="44" t="s">
        <v>7</v>
      </c>
      <c r="B30" s="45">
        <v>123</v>
      </c>
      <c r="C30" s="375">
        <v>95</v>
      </c>
      <c r="D30" s="376">
        <v>37</v>
      </c>
      <c r="E30" s="133">
        <v>37.1</v>
      </c>
      <c r="F30" s="377">
        <v>46.3</v>
      </c>
      <c r="G30" s="378">
        <v>5.0999999999999996</v>
      </c>
      <c r="H30" s="49"/>
      <c r="I30" s="45"/>
      <c r="J30" s="46"/>
      <c r="K30" s="50"/>
      <c r="L30" s="82"/>
      <c r="M30" s="66">
        <f t="shared" si="0"/>
        <v>38.300000000000004</v>
      </c>
      <c r="N30" s="83"/>
      <c r="O30" s="47"/>
      <c r="P30" s="84"/>
      <c r="Q30" s="48"/>
      <c r="R30" s="85"/>
      <c r="S30" s="51"/>
      <c r="T30" s="101"/>
      <c r="U30" s="118"/>
      <c r="V30" s="115"/>
      <c r="W30" s="120"/>
      <c r="X30" s="104"/>
      <c r="Y30" s="121"/>
      <c r="Z30" s="106"/>
      <c r="AA30" s="122"/>
      <c r="AB30" s="107"/>
      <c r="AC30" s="123"/>
    </row>
    <row r="31" spans="1:29" ht="15.75" x14ac:dyDescent="0.25">
      <c r="A31" s="52" t="s">
        <v>10</v>
      </c>
      <c r="B31" s="7">
        <v>65</v>
      </c>
      <c r="C31" s="368">
        <v>98</v>
      </c>
      <c r="D31" s="369">
        <v>38</v>
      </c>
      <c r="E31" s="67">
        <v>35.799999999999997</v>
      </c>
      <c r="F31" s="127">
        <v>43</v>
      </c>
      <c r="G31" s="392">
        <v>43</v>
      </c>
      <c r="H31" s="2"/>
      <c r="I31" s="7"/>
      <c r="J31" s="28"/>
      <c r="K31" s="27"/>
      <c r="L31" s="74"/>
      <c r="M31" s="66">
        <f t="shared" si="0"/>
        <v>37</v>
      </c>
      <c r="N31" s="75"/>
      <c r="O31" s="10"/>
      <c r="P31" s="76"/>
      <c r="Q31" s="8"/>
      <c r="R31" s="77"/>
      <c r="S31" s="2"/>
      <c r="T31" s="102"/>
      <c r="U31" s="116"/>
      <c r="V31" s="117"/>
      <c r="W31" s="120"/>
      <c r="X31" s="105"/>
      <c r="Y31" s="121"/>
      <c r="Z31" s="103"/>
      <c r="AA31" s="122"/>
      <c r="AB31" s="108"/>
      <c r="AC31" s="123"/>
    </row>
    <row r="32" spans="1:29" ht="15.75" x14ac:dyDescent="0.25">
      <c r="A32" s="52" t="s">
        <v>11</v>
      </c>
      <c r="B32" s="7">
        <v>58</v>
      </c>
      <c r="C32" s="368">
        <v>92</v>
      </c>
      <c r="D32" s="369">
        <v>36</v>
      </c>
      <c r="E32" s="67">
        <v>38.5</v>
      </c>
      <c r="F32" s="127">
        <v>50</v>
      </c>
      <c r="G32" s="392">
        <v>50</v>
      </c>
      <c r="H32" s="2"/>
      <c r="I32" s="7"/>
      <c r="J32" s="28"/>
      <c r="K32" s="27"/>
      <c r="L32" s="74"/>
      <c r="M32" s="66">
        <f t="shared" si="0"/>
        <v>39.700000000000003</v>
      </c>
      <c r="N32" s="75"/>
      <c r="O32" s="10"/>
      <c r="P32" s="76"/>
      <c r="Q32" s="8"/>
      <c r="R32" s="77"/>
      <c r="S32" s="2"/>
      <c r="T32" s="102"/>
      <c r="U32" s="116"/>
      <c r="V32" s="117"/>
      <c r="W32" s="120"/>
      <c r="X32" s="105"/>
      <c r="Y32" s="121"/>
      <c r="Z32" s="103"/>
      <c r="AA32" s="122"/>
      <c r="AB32" s="108"/>
      <c r="AC32" s="123"/>
    </row>
    <row r="33" spans="1:29" ht="15.75" x14ac:dyDescent="0.25">
      <c r="A33" s="52" t="s">
        <v>12</v>
      </c>
      <c r="B33" s="7">
        <v>99</v>
      </c>
      <c r="C33" s="368">
        <v>96</v>
      </c>
      <c r="D33" s="369">
        <v>36</v>
      </c>
      <c r="E33" s="67">
        <v>37.1</v>
      </c>
      <c r="F33" s="127">
        <v>46.5</v>
      </c>
      <c r="G33" s="392">
        <v>46.5</v>
      </c>
      <c r="H33" s="2"/>
      <c r="I33" s="7"/>
      <c r="J33" s="28"/>
      <c r="K33" s="27"/>
      <c r="L33" s="74"/>
      <c r="M33" s="66">
        <f t="shared" si="0"/>
        <v>38.300000000000004</v>
      </c>
      <c r="N33" s="75"/>
      <c r="O33" s="10"/>
      <c r="P33" s="76"/>
      <c r="Q33" s="8"/>
      <c r="R33" s="77"/>
      <c r="S33" s="2"/>
      <c r="T33" s="102"/>
      <c r="U33" s="116"/>
      <c r="V33" s="117"/>
      <c r="W33" s="120"/>
      <c r="X33" s="105"/>
      <c r="Y33" s="121"/>
      <c r="Z33" s="103"/>
      <c r="AA33" s="122"/>
      <c r="AB33" s="108"/>
      <c r="AC33" s="123"/>
    </row>
    <row r="34" spans="1:29" ht="16.5" thickBot="1" x14ac:dyDescent="0.3">
      <c r="A34" s="53" t="s">
        <v>24</v>
      </c>
      <c r="B34" s="54">
        <v>20</v>
      </c>
      <c r="C34" s="379">
        <v>91</v>
      </c>
      <c r="D34" s="380">
        <v>40</v>
      </c>
      <c r="E34" s="134">
        <v>36.4</v>
      </c>
      <c r="F34" s="381">
        <v>45</v>
      </c>
      <c r="G34" s="393">
        <v>45</v>
      </c>
      <c r="H34" s="58"/>
      <c r="I34" s="54"/>
      <c r="J34" s="55"/>
      <c r="K34" s="59"/>
      <c r="L34" s="86"/>
      <c r="M34" s="66">
        <f t="shared" si="0"/>
        <v>37.6</v>
      </c>
      <c r="N34" s="87"/>
      <c r="O34" s="56"/>
      <c r="P34" s="88"/>
      <c r="Q34" s="57"/>
      <c r="R34" s="89"/>
      <c r="S34" s="58"/>
      <c r="T34" s="102"/>
      <c r="U34" s="116"/>
      <c r="V34" s="117"/>
      <c r="W34" s="120"/>
      <c r="X34" s="105"/>
      <c r="Y34" s="121"/>
      <c r="Z34" s="103"/>
      <c r="AA34" s="122"/>
      <c r="AB34" s="108"/>
      <c r="AC34" s="123"/>
    </row>
    <row r="35" spans="1:29" x14ac:dyDescent="0.25">
      <c r="C35" s="62"/>
      <c r="D35" s="387"/>
      <c r="E35" s="62"/>
      <c r="F35" s="62"/>
      <c r="G35" s="62"/>
      <c r="L35"/>
      <c r="N35"/>
      <c r="P35"/>
      <c r="R35"/>
    </row>
    <row r="36" spans="1:29" x14ac:dyDescent="0.25">
      <c r="A36" s="26" t="s">
        <v>36</v>
      </c>
      <c r="B36" s="73">
        <f>SUM(B6,B11,B16,B21,B26,B31)</f>
        <v>385</v>
      </c>
      <c r="C36" s="388">
        <f>AVERAGE(C6,C11,C16,C21,C26,C31)</f>
        <v>89</v>
      </c>
      <c r="D36" s="389">
        <f t="shared" ref="D36:G36" si="1">AVERAGE(D6,D11,D16,D21,D26,D31)</f>
        <v>41.833333333333336</v>
      </c>
      <c r="E36" s="137">
        <f t="shared" si="1"/>
        <v>37.966666666666669</v>
      </c>
      <c r="F36" s="138">
        <f t="shared" si="1"/>
        <v>49.916666666666664</v>
      </c>
      <c r="G36" s="390">
        <f t="shared" si="1"/>
        <v>9.3833333333333329</v>
      </c>
      <c r="H36" s="128"/>
      <c r="I36" s="129"/>
      <c r="J36" s="130"/>
      <c r="K36" s="130"/>
      <c r="L36" s="130"/>
      <c r="M36" s="395"/>
      <c r="N36" s="131"/>
      <c r="O36" s="130"/>
      <c r="P36" s="130"/>
      <c r="Q36" s="131"/>
      <c r="R36" s="131"/>
    </row>
    <row r="37" spans="1:29" x14ac:dyDescent="0.25">
      <c r="A37" s="26" t="s">
        <v>37</v>
      </c>
      <c r="B37" s="73">
        <f t="shared" ref="B37:B39" si="2">SUM(B7,B12,B17,B22,B27,B32)</f>
        <v>353</v>
      </c>
      <c r="C37" s="388">
        <f t="shared" ref="C37:G39" si="3">AVERAGE(C7,C12,C17,C22,C27,C32)</f>
        <v>89</v>
      </c>
      <c r="D37" s="389">
        <f t="shared" si="3"/>
        <v>38.666666666666664</v>
      </c>
      <c r="E37" s="137">
        <f t="shared" si="3"/>
        <v>39.5</v>
      </c>
      <c r="F37" s="138">
        <f t="shared" si="3"/>
        <v>49.933333333333337</v>
      </c>
      <c r="G37" s="390">
        <f>AVERAGE(G7,G12,G17,G22,G27,G32)</f>
        <v>10.583333333333334</v>
      </c>
      <c r="H37" s="128"/>
      <c r="I37" s="129"/>
      <c r="J37" s="130"/>
      <c r="K37" s="130"/>
      <c r="L37" s="130"/>
      <c r="M37" s="395"/>
      <c r="N37" s="131"/>
      <c r="O37" s="130"/>
      <c r="P37" s="130"/>
      <c r="Q37" s="131"/>
      <c r="R37" s="131"/>
    </row>
    <row r="38" spans="1:29" x14ac:dyDescent="0.25">
      <c r="A38" s="26" t="s">
        <v>38</v>
      </c>
      <c r="B38" s="73">
        <f t="shared" si="2"/>
        <v>586</v>
      </c>
      <c r="C38" s="388">
        <f t="shared" si="3"/>
        <v>88.833333333333329</v>
      </c>
      <c r="D38" s="389">
        <f t="shared" si="3"/>
        <v>41</v>
      </c>
      <c r="E38" s="137">
        <f t="shared" si="3"/>
        <v>39.716666666666661</v>
      </c>
      <c r="F38" s="138">
        <f t="shared" si="3"/>
        <v>51.766666666666673</v>
      </c>
      <c r="G38" s="390">
        <f t="shared" si="3"/>
        <v>10.049999999999999</v>
      </c>
      <c r="H38" s="132"/>
      <c r="I38" s="132"/>
      <c r="J38" s="132"/>
      <c r="K38" s="132"/>
      <c r="L38" s="132"/>
      <c r="M38" s="396"/>
      <c r="N38" s="132"/>
      <c r="O38" s="132"/>
      <c r="P38" s="132"/>
      <c r="Q38" s="132"/>
      <c r="R38" s="132"/>
    </row>
    <row r="39" spans="1:29" x14ac:dyDescent="0.25">
      <c r="A39" s="26" t="s">
        <v>39</v>
      </c>
      <c r="B39" s="73">
        <f t="shared" si="2"/>
        <v>154</v>
      </c>
      <c r="C39" s="388">
        <f t="shared" si="3"/>
        <v>88.333333333333329</v>
      </c>
      <c r="D39" s="389">
        <f t="shared" si="3"/>
        <v>39.833333333333336</v>
      </c>
      <c r="E39" s="137">
        <f t="shared" si="3"/>
        <v>35.866666666666667</v>
      </c>
      <c r="F39" s="138">
        <f t="shared" si="3"/>
        <v>45.516666666666673</v>
      </c>
      <c r="G39" s="390">
        <f t="shared" si="3"/>
        <v>9.5833333333333339</v>
      </c>
      <c r="H39" s="128"/>
      <c r="I39" s="129"/>
      <c r="J39" s="130"/>
      <c r="K39" s="130"/>
      <c r="L39" s="130"/>
      <c r="M39" s="395"/>
      <c r="N39" s="131"/>
      <c r="O39" s="130"/>
      <c r="P39" s="130"/>
      <c r="Q39" s="131"/>
      <c r="R39" s="131"/>
    </row>
    <row r="40" spans="1:29" x14ac:dyDescent="0.25">
      <c r="H40" s="128"/>
      <c r="I40" s="129"/>
      <c r="J40" s="130"/>
      <c r="K40" s="130"/>
      <c r="L40" s="130"/>
      <c r="M40" s="395"/>
      <c r="N40" s="131"/>
      <c r="O40" s="130"/>
      <c r="P40" s="130"/>
      <c r="Q40" s="131"/>
      <c r="R40" s="131"/>
    </row>
    <row r="41" spans="1:29" x14ac:dyDescent="0.25">
      <c r="H41" s="20"/>
      <c r="I41" s="60"/>
      <c r="J41" s="61"/>
      <c r="K41" s="61"/>
      <c r="L41" s="61"/>
      <c r="M41" s="61"/>
      <c r="N41" s="61"/>
      <c r="O41" s="61"/>
      <c r="P41" s="61"/>
      <c r="Q41" s="61"/>
      <c r="R41" s="61"/>
    </row>
    <row r="42" spans="1:29" x14ac:dyDescent="0.25">
      <c r="A42" s="96" t="s">
        <v>23</v>
      </c>
    </row>
  </sheetData>
  <mergeCells count="5">
    <mergeCell ref="A2:A4"/>
    <mergeCell ref="B2:AC2"/>
    <mergeCell ref="B3:G3"/>
    <mergeCell ref="I3:R3"/>
    <mergeCell ref="T3:AC3"/>
  </mergeCells>
  <conditionalFormatting sqref="C5:C34 J5:J34">
    <cfRule type="iconSet" priority="2">
      <iconSet iconSet="3Symbols">
        <cfvo type="percent" val="0"/>
        <cfvo type="num" val="90"/>
        <cfvo type="num" val="95"/>
      </iconSet>
    </cfRule>
  </conditionalFormatting>
  <conditionalFormatting sqref="U5:U34">
    <cfRule type="iconSet" priority="1">
      <iconSet iconSet="3Symbols">
        <cfvo type="percent" val="0"/>
        <cfvo type="percent" val="90"/>
        <cfvo type="percent" val="95"/>
      </iconSet>
    </cfRule>
  </conditionalFormatting>
  <pageMargins left="0.7" right="0.7" top="0.75" bottom="0.75" header="0.3" footer="0.3"/>
  <pageSetup paperSize="5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zoomScale="115" zoomScaleNormal="115" workbookViewId="0">
      <pane ySplit="4" topLeftCell="A5" activePane="bottomLeft" state="frozen"/>
      <selection pane="bottomLeft" activeCell="B2" sqref="B2:AC2"/>
    </sheetView>
  </sheetViews>
  <sheetFormatPr defaultRowHeight="15" x14ac:dyDescent="0.25"/>
  <cols>
    <col min="1" max="1" width="20.42578125" style="141" customWidth="1"/>
    <col min="2" max="2" width="6.28515625" style="141" customWidth="1"/>
    <col min="3" max="4" width="6.28515625" style="142" customWidth="1"/>
    <col min="5" max="7" width="6.28515625" style="140" customWidth="1"/>
    <col min="8" max="11" width="6.28515625" style="141" customWidth="1"/>
    <col min="12" max="12" width="6.28515625" style="20" customWidth="1"/>
    <col min="13" max="14" width="6.28515625" style="72" customWidth="1"/>
    <col min="15" max="15" width="6.28515625" style="141" customWidth="1"/>
    <col min="16" max="16" width="6.28515625" style="20" customWidth="1"/>
    <col min="17" max="17" width="6.28515625" style="140" customWidth="1"/>
    <col min="18" max="18" width="6.28515625" style="20" customWidth="1"/>
    <col min="19" max="20" width="6.28515625" style="141" customWidth="1"/>
    <col min="21" max="21" width="6.28515625" style="114" customWidth="1"/>
    <col min="22" max="29" width="6.28515625" style="141" customWidth="1"/>
    <col min="30" max="16384" width="9.140625" style="141"/>
  </cols>
  <sheetData>
    <row r="1" spans="1:29" x14ac:dyDescent="0.25">
      <c r="A1" s="141" t="s">
        <v>0</v>
      </c>
      <c r="L1" s="141"/>
      <c r="N1" s="140"/>
      <c r="P1" s="141"/>
      <c r="R1" s="141"/>
    </row>
    <row r="2" spans="1:29" ht="36" x14ac:dyDescent="0.55000000000000004">
      <c r="A2" s="408" t="s">
        <v>1</v>
      </c>
      <c r="B2" s="400" t="s">
        <v>42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</row>
    <row r="3" spans="1:29" ht="15.75" customHeight="1" x14ac:dyDescent="0.25">
      <c r="A3" s="408"/>
      <c r="B3" s="408" t="s">
        <v>18</v>
      </c>
      <c r="C3" s="408"/>
      <c r="D3" s="408"/>
      <c r="E3" s="408"/>
      <c r="F3" s="408"/>
      <c r="G3" s="408"/>
      <c r="H3" s="251"/>
      <c r="I3" s="409" t="s">
        <v>19</v>
      </c>
      <c r="J3" s="410"/>
      <c r="K3" s="410"/>
      <c r="L3" s="410"/>
      <c r="M3" s="410"/>
      <c r="N3" s="410"/>
      <c r="O3" s="410"/>
      <c r="P3" s="410"/>
      <c r="Q3" s="410"/>
      <c r="R3" s="411"/>
      <c r="S3" s="251"/>
      <c r="T3" s="408" t="s">
        <v>15</v>
      </c>
      <c r="U3" s="408"/>
      <c r="V3" s="408"/>
      <c r="W3" s="408"/>
      <c r="X3" s="408"/>
      <c r="Y3" s="408"/>
      <c r="Z3" s="408"/>
      <c r="AA3" s="408"/>
      <c r="AB3" s="408"/>
      <c r="AC3" s="408"/>
    </row>
    <row r="4" spans="1:29" s="156" customFormat="1" ht="93.75" customHeight="1" x14ac:dyDescent="0.25">
      <c r="A4" s="408"/>
      <c r="B4" s="256" t="s">
        <v>13</v>
      </c>
      <c r="C4" s="257" t="s">
        <v>14</v>
      </c>
      <c r="D4" s="257" t="s">
        <v>17</v>
      </c>
      <c r="E4" s="259" t="s">
        <v>20</v>
      </c>
      <c r="F4" s="343" t="s">
        <v>22</v>
      </c>
      <c r="G4" s="344" t="s">
        <v>21</v>
      </c>
      <c r="H4" s="262"/>
      <c r="I4" s="263" t="s">
        <v>13</v>
      </c>
      <c r="J4" s="263" t="s">
        <v>14</v>
      </c>
      <c r="K4" s="264" t="s">
        <v>17</v>
      </c>
      <c r="L4" s="264" t="s">
        <v>16</v>
      </c>
      <c r="M4" s="394" t="s">
        <v>45</v>
      </c>
      <c r="N4" s="265" t="s">
        <v>16</v>
      </c>
      <c r="O4" s="267" t="s">
        <v>22</v>
      </c>
      <c r="P4" s="267" t="s">
        <v>16</v>
      </c>
      <c r="Q4" s="345" t="s">
        <v>21</v>
      </c>
      <c r="R4" s="268" t="s">
        <v>16</v>
      </c>
      <c r="S4" s="262"/>
      <c r="T4" s="263" t="s">
        <v>13</v>
      </c>
      <c r="U4" s="346" t="s">
        <v>14</v>
      </c>
      <c r="V4" s="264" t="s">
        <v>17</v>
      </c>
      <c r="W4" s="264" t="s">
        <v>16</v>
      </c>
      <c r="X4" s="266" t="s">
        <v>20</v>
      </c>
      <c r="Y4" s="266" t="s">
        <v>16</v>
      </c>
      <c r="Z4" s="267" t="s">
        <v>22</v>
      </c>
      <c r="AA4" s="267" t="s">
        <v>16</v>
      </c>
      <c r="AB4" s="268" t="s">
        <v>21</v>
      </c>
      <c r="AC4" s="268" t="s">
        <v>16</v>
      </c>
    </row>
    <row r="5" spans="1:29" x14ac:dyDescent="0.25">
      <c r="A5" s="281" t="s">
        <v>8</v>
      </c>
      <c r="B5" s="158">
        <v>135</v>
      </c>
      <c r="C5" s="159">
        <v>99</v>
      </c>
      <c r="D5" s="356">
        <v>31</v>
      </c>
      <c r="E5" s="357">
        <v>34.299999999999997</v>
      </c>
      <c r="F5" s="358">
        <v>40</v>
      </c>
      <c r="G5" s="359">
        <v>5.6</v>
      </c>
      <c r="H5" s="282"/>
      <c r="I5" s="283"/>
      <c r="J5" s="284"/>
      <c r="K5" s="285"/>
      <c r="L5" s="286"/>
      <c r="M5" s="398">
        <f>E5+1.2</f>
        <v>35.5</v>
      </c>
      <c r="N5" s="287"/>
      <c r="O5" s="288"/>
      <c r="P5" s="289"/>
      <c r="Q5" s="290"/>
      <c r="R5" s="291"/>
      <c r="S5" s="292"/>
      <c r="T5" s="347"/>
      <c r="U5" s="348"/>
      <c r="V5" s="270"/>
      <c r="W5" s="271"/>
      <c r="X5" s="349"/>
      <c r="Y5" s="350"/>
      <c r="Z5" s="351"/>
      <c r="AA5" s="352"/>
      <c r="AB5" s="353"/>
      <c r="AC5" s="354"/>
    </row>
    <row r="6" spans="1:29" x14ac:dyDescent="0.25">
      <c r="A6" s="183" t="s">
        <v>10</v>
      </c>
      <c r="B6" s="158">
        <v>66</v>
      </c>
      <c r="C6" s="159">
        <v>100</v>
      </c>
      <c r="D6" s="356">
        <v>35</v>
      </c>
      <c r="E6" s="357">
        <v>34.1</v>
      </c>
      <c r="F6" s="358">
        <v>40.9</v>
      </c>
      <c r="G6" s="359">
        <v>5.7</v>
      </c>
      <c r="H6" s="164"/>
      <c r="I6" s="165"/>
      <c r="J6" s="208"/>
      <c r="K6" s="209"/>
      <c r="L6" s="167"/>
      <c r="M6" s="398">
        <f t="shared" ref="M6:M53" si="0">E6+1.2</f>
        <v>35.300000000000004</v>
      </c>
      <c r="N6" s="169"/>
      <c r="O6" s="170"/>
      <c r="P6" s="171"/>
      <c r="Q6" s="172"/>
      <c r="R6" s="173"/>
      <c r="S6" s="174"/>
      <c r="T6" s="276"/>
      <c r="U6" s="355"/>
      <c r="V6" s="277"/>
      <c r="W6" s="271"/>
      <c r="X6" s="278"/>
      <c r="Y6" s="350"/>
      <c r="Z6" s="279"/>
      <c r="AA6" s="352"/>
      <c r="AB6" s="280"/>
      <c r="AC6" s="354"/>
    </row>
    <row r="7" spans="1:29" x14ac:dyDescent="0.25">
      <c r="A7" s="183" t="s">
        <v>11</v>
      </c>
      <c r="B7" s="158">
        <v>69</v>
      </c>
      <c r="C7" s="159">
        <v>97</v>
      </c>
      <c r="D7" s="356">
        <v>29</v>
      </c>
      <c r="E7" s="357">
        <v>34.5</v>
      </c>
      <c r="F7" s="358">
        <v>39.1</v>
      </c>
      <c r="G7" s="360">
        <v>5.5</v>
      </c>
      <c r="H7" s="164"/>
      <c r="I7" s="165"/>
      <c r="J7" s="208"/>
      <c r="K7" s="209"/>
      <c r="L7" s="167"/>
      <c r="M7" s="398">
        <f t="shared" si="0"/>
        <v>35.700000000000003</v>
      </c>
      <c r="N7" s="169"/>
      <c r="O7" s="170"/>
      <c r="P7" s="171"/>
      <c r="Q7" s="172"/>
      <c r="R7" s="173"/>
      <c r="S7" s="174"/>
      <c r="T7" s="276"/>
      <c r="U7" s="355"/>
      <c r="V7" s="277"/>
      <c r="W7" s="271"/>
      <c r="X7" s="278"/>
      <c r="Y7" s="350"/>
      <c r="Z7" s="279"/>
      <c r="AA7" s="352"/>
      <c r="AB7" s="280"/>
      <c r="AC7" s="354"/>
    </row>
    <row r="8" spans="1:29" x14ac:dyDescent="0.25">
      <c r="A8" s="183" t="s">
        <v>12</v>
      </c>
      <c r="B8" s="158">
        <v>112</v>
      </c>
      <c r="C8" s="159">
        <v>99</v>
      </c>
      <c r="D8" s="356">
        <v>33</v>
      </c>
      <c r="E8" s="357">
        <v>34.4</v>
      </c>
      <c r="F8" s="358">
        <v>41</v>
      </c>
      <c r="G8" s="359">
        <v>5.6</v>
      </c>
      <c r="H8" s="164"/>
      <c r="I8" s="165"/>
      <c r="J8" s="208"/>
      <c r="K8" s="209"/>
      <c r="L8" s="167"/>
      <c r="M8" s="398">
        <f t="shared" si="0"/>
        <v>35.6</v>
      </c>
      <c r="N8" s="169"/>
      <c r="O8" s="170"/>
      <c r="P8" s="171"/>
      <c r="Q8" s="172"/>
      <c r="R8" s="173"/>
      <c r="S8" s="174"/>
      <c r="T8" s="276"/>
      <c r="U8" s="355"/>
      <c r="V8" s="277"/>
      <c r="W8" s="271"/>
      <c r="X8" s="278"/>
      <c r="Y8" s="350"/>
      <c r="Z8" s="279"/>
      <c r="AA8" s="352"/>
      <c r="AB8" s="280"/>
      <c r="AC8" s="354"/>
    </row>
    <row r="9" spans="1:29" ht="15.75" thickBot="1" x14ac:dyDescent="0.3">
      <c r="A9" s="293" t="s">
        <v>24</v>
      </c>
      <c r="B9" s="158">
        <v>21</v>
      </c>
      <c r="C9" s="159">
        <v>95</v>
      </c>
      <c r="D9" s="356">
        <v>19</v>
      </c>
      <c r="E9" s="357">
        <v>32.299999999999997</v>
      </c>
      <c r="F9" s="358">
        <v>28.5</v>
      </c>
      <c r="G9" s="359">
        <v>5.5</v>
      </c>
      <c r="H9" s="294"/>
      <c r="I9" s="295"/>
      <c r="J9" s="296"/>
      <c r="K9" s="297"/>
      <c r="L9" s="298"/>
      <c r="M9" s="398">
        <f t="shared" si="0"/>
        <v>33.5</v>
      </c>
      <c r="N9" s="299"/>
      <c r="O9" s="300"/>
      <c r="P9" s="301"/>
      <c r="Q9" s="302"/>
      <c r="R9" s="303"/>
      <c r="S9" s="304"/>
      <c r="T9" s="276"/>
      <c r="U9" s="355"/>
      <c r="V9" s="277"/>
      <c r="W9" s="271"/>
      <c r="X9" s="278"/>
      <c r="Y9" s="350"/>
      <c r="Z9" s="279"/>
      <c r="AA9" s="352"/>
      <c r="AB9" s="280"/>
      <c r="AC9" s="354"/>
    </row>
    <row r="10" spans="1:29" x14ac:dyDescent="0.25">
      <c r="A10" s="305" t="s">
        <v>9</v>
      </c>
      <c r="B10" s="158">
        <v>134</v>
      </c>
      <c r="C10" s="159">
        <v>96</v>
      </c>
      <c r="D10" s="356">
        <v>22</v>
      </c>
      <c r="E10" s="357">
        <v>32.200000000000003</v>
      </c>
      <c r="F10" s="358">
        <v>30.5</v>
      </c>
      <c r="G10" s="359">
        <v>6</v>
      </c>
      <c r="H10" s="306"/>
      <c r="I10" s="307"/>
      <c r="J10" s="308"/>
      <c r="K10" s="309"/>
      <c r="L10" s="310"/>
      <c r="M10" s="398">
        <f t="shared" si="0"/>
        <v>33.400000000000006</v>
      </c>
      <c r="N10" s="311"/>
      <c r="O10" s="312"/>
      <c r="P10" s="313"/>
      <c r="Q10" s="314"/>
      <c r="R10" s="315"/>
      <c r="S10" s="316"/>
      <c r="T10" s="347"/>
      <c r="U10" s="348"/>
      <c r="V10" s="270"/>
      <c r="W10" s="271"/>
      <c r="X10" s="349"/>
      <c r="Y10" s="350"/>
      <c r="Z10" s="351"/>
      <c r="AA10" s="352"/>
      <c r="AB10" s="353"/>
      <c r="AC10" s="354"/>
    </row>
    <row r="11" spans="1:29" x14ac:dyDescent="0.25">
      <c r="A11" s="317" t="s">
        <v>10</v>
      </c>
      <c r="B11" s="158">
        <v>69</v>
      </c>
      <c r="C11" s="159">
        <v>99</v>
      </c>
      <c r="D11" s="356">
        <v>22</v>
      </c>
      <c r="E11" s="357">
        <v>31.8</v>
      </c>
      <c r="F11" s="358">
        <v>34.700000000000003</v>
      </c>
      <c r="G11" s="359">
        <v>5.9</v>
      </c>
      <c r="H11" s="164"/>
      <c r="I11" s="165"/>
      <c r="J11" s="208"/>
      <c r="K11" s="209"/>
      <c r="L11" s="167"/>
      <c r="M11" s="398">
        <f t="shared" si="0"/>
        <v>33</v>
      </c>
      <c r="N11" s="169"/>
      <c r="O11" s="170"/>
      <c r="P11" s="171"/>
      <c r="Q11" s="172"/>
      <c r="R11" s="173"/>
      <c r="S11" s="174"/>
      <c r="T11" s="276"/>
      <c r="U11" s="355"/>
      <c r="V11" s="277"/>
      <c r="W11" s="271"/>
      <c r="X11" s="278"/>
      <c r="Y11" s="350"/>
      <c r="Z11" s="279"/>
      <c r="AA11" s="352"/>
      <c r="AB11" s="280"/>
      <c r="AC11" s="354"/>
    </row>
    <row r="12" spans="1:29" x14ac:dyDescent="0.25">
      <c r="A12" s="317" t="s">
        <v>11</v>
      </c>
      <c r="B12" s="158">
        <v>65</v>
      </c>
      <c r="C12" s="159">
        <v>94</v>
      </c>
      <c r="D12" s="356">
        <v>22</v>
      </c>
      <c r="E12" s="357">
        <v>32.6</v>
      </c>
      <c r="F12" s="358">
        <v>26.1</v>
      </c>
      <c r="G12" s="359">
        <v>6.1</v>
      </c>
      <c r="H12" s="164"/>
      <c r="I12" s="165"/>
      <c r="J12" s="208"/>
      <c r="K12" s="209"/>
      <c r="L12" s="167"/>
      <c r="M12" s="398">
        <f t="shared" si="0"/>
        <v>33.800000000000004</v>
      </c>
      <c r="N12" s="169"/>
      <c r="O12" s="170"/>
      <c r="P12" s="171"/>
      <c r="Q12" s="172"/>
      <c r="R12" s="173"/>
      <c r="S12" s="174"/>
      <c r="T12" s="276"/>
      <c r="U12" s="355"/>
      <c r="V12" s="277"/>
      <c r="W12" s="271"/>
      <c r="X12" s="278"/>
      <c r="Y12" s="350"/>
      <c r="Z12" s="279"/>
      <c r="AA12" s="352"/>
      <c r="AB12" s="280"/>
      <c r="AC12" s="354"/>
    </row>
    <row r="13" spans="1:29" x14ac:dyDescent="0.25">
      <c r="A13" s="317" t="s">
        <v>12</v>
      </c>
      <c r="B13" s="158">
        <v>111</v>
      </c>
      <c r="C13" s="159">
        <v>96</v>
      </c>
      <c r="D13" s="356">
        <v>19</v>
      </c>
      <c r="E13" s="357">
        <v>31.7</v>
      </c>
      <c r="F13" s="358">
        <v>27</v>
      </c>
      <c r="G13" s="359">
        <v>5.9</v>
      </c>
      <c r="H13" s="164"/>
      <c r="I13" s="165"/>
      <c r="J13" s="208"/>
      <c r="K13" s="209"/>
      <c r="L13" s="167"/>
      <c r="M13" s="398">
        <f t="shared" si="0"/>
        <v>32.9</v>
      </c>
      <c r="N13" s="169"/>
      <c r="O13" s="170"/>
      <c r="P13" s="171"/>
      <c r="Q13" s="172"/>
      <c r="R13" s="173"/>
      <c r="S13" s="174"/>
      <c r="T13" s="276"/>
      <c r="U13" s="355"/>
      <c r="V13" s="277"/>
      <c r="W13" s="271"/>
      <c r="X13" s="278"/>
      <c r="Y13" s="350"/>
      <c r="Z13" s="279"/>
      <c r="AA13" s="352"/>
      <c r="AB13" s="280"/>
      <c r="AC13" s="354"/>
    </row>
    <row r="14" spans="1:29" ht="15.75" thickBot="1" x14ac:dyDescent="0.3">
      <c r="A14" s="318" t="s">
        <v>24</v>
      </c>
      <c r="B14" s="158">
        <v>17</v>
      </c>
      <c r="C14" s="159">
        <v>100</v>
      </c>
      <c r="D14" s="356">
        <v>29</v>
      </c>
      <c r="E14" s="357">
        <v>34.299999999999997</v>
      </c>
      <c r="F14" s="358">
        <v>47</v>
      </c>
      <c r="G14" s="359">
        <v>6.3</v>
      </c>
      <c r="H14" s="319"/>
      <c r="I14" s="320"/>
      <c r="J14" s="321"/>
      <c r="K14" s="322"/>
      <c r="L14" s="323"/>
      <c r="M14" s="398">
        <f t="shared" si="0"/>
        <v>35.5</v>
      </c>
      <c r="N14" s="324"/>
      <c r="O14" s="325"/>
      <c r="P14" s="326"/>
      <c r="Q14" s="327"/>
      <c r="R14" s="328"/>
      <c r="S14" s="329"/>
      <c r="T14" s="276"/>
      <c r="U14" s="355"/>
      <c r="V14" s="277"/>
      <c r="W14" s="271"/>
      <c r="X14" s="278"/>
      <c r="Y14" s="350"/>
      <c r="Z14" s="279"/>
      <c r="AA14" s="352"/>
      <c r="AB14" s="280"/>
      <c r="AC14" s="354"/>
    </row>
    <row r="15" spans="1:29" s="20" customFormat="1" x14ac:dyDescent="0.25">
      <c r="A15" s="157" t="s">
        <v>28</v>
      </c>
      <c r="B15" s="330"/>
      <c r="C15" s="214"/>
      <c r="D15" s="361"/>
      <c r="E15" s="169"/>
      <c r="F15" s="362"/>
      <c r="G15" s="173"/>
      <c r="H15" s="164"/>
      <c r="I15" s="165"/>
      <c r="J15" s="208"/>
      <c r="K15" s="209"/>
      <c r="L15" s="166"/>
      <c r="M15" s="398"/>
      <c r="N15" s="168"/>
      <c r="O15" s="170"/>
      <c r="P15" s="170"/>
      <c r="Q15" s="211"/>
      <c r="R15" s="173"/>
      <c r="S15" s="174"/>
      <c r="T15" s="331"/>
      <c r="U15" s="332"/>
      <c r="V15" s="333"/>
      <c r="W15" s="271"/>
      <c r="X15" s="334"/>
      <c r="Y15" s="350"/>
      <c r="Z15" s="335"/>
      <c r="AA15" s="352"/>
      <c r="AB15" s="336"/>
      <c r="AC15" s="354"/>
    </row>
    <row r="16" spans="1:29" x14ac:dyDescent="0.25">
      <c r="A16" s="206" t="s">
        <v>32</v>
      </c>
      <c r="B16" s="158">
        <v>171</v>
      </c>
      <c r="C16" s="159">
        <v>83</v>
      </c>
      <c r="D16" s="356">
        <v>19</v>
      </c>
      <c r="E16" s="357">
        <v>29.5</v>
      </c>
      <c r="F16" s="358">
        <v>25.1</v>
      </c>
      <c r="G16" s="359">
        <v>6.4</v>
      </c>
      <c r="H16" s="164"/>
      <c r="I16" s="165"/>
      <c r="J16" s="208"/>
      <c r="K16" s="209"/>
      <c r="L16" s="167"/>
      <c r="M16" s="398">
        <f t="shared" si="0"/>
        <v>30.7</v>
      </c>
      <c r="N16" s="169"/>
      <c r="O16" s="170"/>
      <c r="P16" s="171"/>
      <c r="Q16" s="211"/>
      <c r="R16" s="173"/>
      <c r="S16" s="174"/>
      <c r="T16" s="347"/>
      <c r="U16" s="348"/>
      <c r="V16" s="270"/>
      <c r="W16" s="271"/>
      <c r="X16" s="349"/>
      <c r="Y16" s="350"/>
      <c r="Z16" s="351"/>
      <c r="AA16" s="352"/>
      <c r="AB16" s="353"/>
      <c r="AC16" s="354"/>
    </row>
    <row r="17" spans="1:29" x14ac:dyDescent="0.25">
      <c r="A17" s="213" t="s">
        <v>10</v>
      </c>
      <c r="B17" s="158">
        <v>94</v>
      </c>
      <c r="C17" s="159">
        <v>83</v>
      </c>
      <c r="D17" s="356">
        <v>19</v>
      </c>
      <c r="E17" s="357">
        <v>29</v>
      </c>
      <c r="F17" s="358">
        <v>22.3</v>
      </c>
      <c r="G17" s="359">
        <v>6.3</v>
      </c>
      <c r="H17" s="164"/>
      <c r="I17" s="165"/>
      <c r="J17" s="208"/>
      <c r="K17" s="209"/>
      <c r="L17" s="167"/>
      <c r="M17" s="398">
        <f t="shared" si="0"/>
        <v>30.2</v>
      </c>
      <c r="N17" s="169"/>
      <c r="O17" s="170"/>
      <c r="P17" s="171"/>
      <c r="Q17" s="211"/>
      <c r="R17" s="173"/>
      <c r="S17" s="174"/>
      <c r="T17" s="276"/>
      <c r="U17" s="355"/>
      <c r="V17" s="277"/>
      <c r="W17" s="271"/>
      <c r="X17" s="278"/>
      <c r="Y17" s="350"/>
      <c r="Z17" s="279"/>
      <c r="AA17" s="352"/>
      <c r="AB17" s="280"/>
      <c r="AC17" s="354"/>
    </row>
    <row r="18" spans="1:29" x14ac:dyDescent="0.25">
      <c r="A18" s="213" t="s">
        <v>11</v>
      </c>
      <c r="B18" s="158">
        <v>77</v>
      </c>
      <c r="C18" s="159">
        <v>83</v>
      </c>
      <c r="D18" s="356">
        <v>19</v>
      </c>
      <c r="E18" s="357">
        <v>30.1</v>
      </c>
      <c r="F18" s="358">
        <v>28.2</v>
      </c>
      <c r="G18" s="359">
        <v>6.5</v>
      </c>
      <c r="H18" s="164"/>
      <c r="I18" s="165"/>
      <c r="J18" s="208"/>
      <c r="K18" s="209"/>
      <c r="L18" s="167"/>
      <c r="M18" s="398">
        <f t="shared" si="0"/>
        <v>31.3</v>
      </c>
      <c r="N18" s="169"/>
      <c r="O18" s="170"/>
      <c r="P18" s="171"/>
      <c r="Q18" s="211"/>
      <c r="R18" s="173"/>
      <c r="S18" s="174"/>
      <c r="T18" s="276"/>
      <c r="U18" s="355"/>
      <c r="V18" s="277"/>
      <c r="W18" s="271"/>
      <c r="X18" s="278"/>
      <c r="Y18" s="350"/>
      <c r="Z18" s="279"/>
      <c r="AA18" s="352"/>
      <c r="AB18" s="280"/>
      <c r="AC18" s="354"/>
    </row>
    <row r="19" spans="1:29" x14ac:dyDescent="0.25">
      <c r="A19" s="213" t="s">
        <v>12</v>
      </c>
      <c r="B19" s="158">
        <v>129</v>
      </c>
      <c r="C19" s="159">
        <v>87</v>
      </c>
      <c r="D19" s="356">
        <v>21</v>
      </c>
      <c r="E19" s="357">
        <v>30.3</v>
      </c>
      <c r="F19" s="358">
        <v>27.1</v>
      </c>
      <c r="G19" s="359">
        <v>6.5</v>
      </c>
      <c r="H19" s="164"/>
      <c r="I19" s="165"/>
      <c r="J19" s="208"/>
      <c r="K19" s="209"/>
      <c r="L19" s="167"/>
      <c r="M19" s="398">
        <f t="shared" si="0"/>
        <v>31.5</v>
      </c>
      <c r="N19" s="169"/>
      <c r="O19" s="170"/>
      <c r="P19" s="171"/>
      <c r="Q19" s="211"/>
      <c r="R19" s="173"/>
      <c r="S19" s="174"/>
      <c r="T19" s="276"/>
      <c r="U19" s="355"/>
      <c r="V19" s="277"/>
      <c r="W19" s="271"/>
      <c r="X19" s="278"/>
      <c r="Y19" s="350"/>
      <c r="Z19" s="279"/>
      <c r="AA19" s="352"/>
      <c r="AB19" s="280"/>
      <c r="AC19" s="354"/>
    </row>
    <row r="20" spans="1:29" x14ac:dyDescent="0.25">
      <c r="A20" s="213" t="s">
        <v>24</v>
      </c>
      <c r="B20" s="158">
        <v>39</v>
      </c>
      <c r="C20" s="159">
        <v>80</v>
      </c>
      <c r="D20" s="356">
        <v>15</v>
      </c>
      <c r="E20" s="357">
        <v>27.4</v>
      </c>
      <c r="F20" s="358">
        <v>20.5</v>
      </c>
      <c r="G20" s="359">
        <v>6</v>
      </c>
      <c r="H20" s="164"/>
      <c r="I20" s="165"/>
      <c r="J20" s="208"/>
      <c r="K20" s="209"/>
      <c r="L20" s="167"/>
      <c r="M20" s="398">
        <f t="shared" si="0"/>
        <v>28.599999999999998</v>
      </c>
      <c r="N20" s="169"/>
      <c r="O20" s="170"/>
      <c r="P20" s="171"/>
      <c r="Q20" s="211"/>
      <c r="R20" s="173"/>
      <c r="S20" s="174"/>
      <c r="T20" s="276"/>
      <c r="U20" s="355"/>
      <c r="V20" s="277"/>
      <c r="W20" s="271"/>
      <c r="X20" s="278"/>
      <c r="Y20" s="350"/>
      <c r="Z20" s="279"/>
      <c r="AA20" s="352"/>
      <c r="AB20" s="280"/>
      <c r="AC20" s="354"/>
    </row>
    <row r="21" spans="1:29" x14ac:dyDescent="0.25">
      <c r="A21" s="206" t="s">
        <v>33</v>
      </c>
      <c r="B21" s="330">
        <v>0</v>
      </c>
      <c r="C21" s="214"/>
      <c r="D21" s="361"/>
      <c r="E21" s="169"/>
      <c r="F21" s="362"/>
      <c r="G21" s="173"/>
      <c r="H21" s="164"/>
      <c r="I21" s="165"/>
      <c r="J21" s="208"/>
      <c r="K21" s="209"/>
      <c r="L21" s="167"/>
      <c r="M21" s="398"/>
      <c r="N21" s="169"/>
      <c r="O21" s="170"/>
      <c r="P21" s="171"/>
      <c r="Q21" s="211"/>
      <c r="R21" s="173"/>
      <c r="S21" s="174"/>
      <c r="T21" s="347"/>
      <c r="U21" s="348"/>
      <c r="V21" s="270"/>
      <c r="W21" s="271"/>
      <c r="X21" s="349"/>
      <c r="Y21" s="350"/>
      <c r="Z21" s="351"/>
      <c r="AA21" s="352"/>
      <c r="AB21" s="353"/>
      <c r="AC21" s="354"/>
    </row>
    <row r="22" spans="1:29" x14ac:dyDescent="0.25">
      <c r="A22" s="213" t="s">
        <v>10</v>
      </c>
      <c r="B22" s="330">
        <v>0</v>
      </c>
      <c r="C22" s="214"/>
      <c r="D22" s="361"/>
      <c r="E22" s="169"/>
      <c r="F22" s="362"/>
      <c r="G22" s="173"/>
      <c r="H22" s="164"/>
      <c r="I22" s="165"/>
      <c r="J22" s="208"/>
      <c r="K22" s="209"/>
      <c r="L22" s="167"/>
      <c r="M22" s="398"/>
      <c r="N22" s="169"/>
      <c r="O22" s="170"/>
      <c r="P22" s="171"/>
      <c r="Q22" s="211"/>
      <c r="R22" s="173"/>
      <c r="S22" s="174"/>
      <c r="T22" s="276"/>
      <c r="U22" s="355"/>
      <c r="V22" s="277"/>
      <c r="W22" s="271"/>
      <c r="X22" s="278"/>
      <c r="Y22" s="350"/>
      <c r="Z22" s="279"/>
      <c r="AA22" s="352"/>
      <c r="AB22" s="280"/>
      <c r="AC22" s="354"/>
    </row>
    <row r="23" spans="1:29" x14ac:dyDescent="0.25">
      <c r="A23" s="337" t="s">
        <v>11</v>
      </c>
      <c r="B23" s="330">
        <v>0</v>
      </c>
      <c r="C23" s="214"/>
      <c r="D23" s="361"/>
      <c r="E23" s="169"/>
      <c r="F23" s="362"/>
      <c r="G23" s="173"/>
      <c r="H23" s="174"/>
      <c r="I23" s="165"/>
      <c r="J23" s="208"/>
      <c r="K23" s="209"/>
      <c r="L23" s="167"/>
      <c r="M23" s="398"/>
      <c r="N23" s="169"/>
      <c r="O23" s="170"/>
      <c r="P23" s="171"/>
      <c r="Q23" s="211"/>
      <c r="R23" s="173"/>
      <c r="S23" s="174"/>
      <c r="T23" s="276"/>
      <c r="U23" s="355"/>
      <c r="V23" s="277"/>
      <c r="W23" s="271"/>
      <c r="X23" s="278"/>
      <c r="Y23" s="350"/>
      <c r="Z23" s="279"/>
      <c r="AA23" s="352"/>
      <c r="AB23" s="280"/>
      <c r="AC23" s="354"/>
    </row>
    <row r="24" spans="1:29" x14ac:dyDescent="0.25">
      <c r="A24" s="337" t="s">
        <v>12</v>
      </c>
      <c r="B24" s="330">
        <v>0</v>
      </c>
      <c r="C24" s="214"/>
      <c r="D24" s="361"/>
      <c r="E24" s="169"/>
      <c r="F24" s="362"/>
      <c r="G24" s="173"/>
      <c r="H24" s="174"/>
      <c r="I24" s="165"/>
      <c r="J24" s="208"/>
      <c r="K24" s="209"/>
      <c r="L24" s="167"/>
      <c r="M24" s="398"/>
      <c r="N24" s="169"/>
      <c r="O24" s="170"/>
      <c r="P24" s="171"/>
      <c r="Q24" s="211"/>
      <c r="R24" s="173"/>
      <c r="S24" s="174"/>
      <c r="T24" s="276"/>
      <c r="U24" s="355"/>
      <c r="V24" s="277"/>
      <c r="W24" s="271"/>
      <c r="X24" s="278"/>
      <c r="Y24" s="350"/>
      <c r="Z24" s="279"/>
      <c r="AA24" s="352"/>
      <c r="AB24" s="280"/>
      <c r="AC24" s="354"/>
    </row>
    <row r="25" spans="1:29" x14ac:dyDescent="0.25">
      <c r="A25" s="337" t="s">
        <v>24</v>
      </c>
      <c r="B25" s="330">
        <v>0</v>
      </c>
      <c r="C25" s="214"/>
      <c r="D25" s="361"/>
      <c r="E25" s="169"/>
      <c r="F25" s="362"/>
      <c r="G25" s="173"/>
      <c r="H25" s="174"/>
      <c r="I25" s="165"/>
      <c r="J25" s="208"/>
      <c r="K25" s="209"/>
      <c r="L25" s="167"/>
      <c r="M25" s="398"/>
      <c r="N25" s="169"/>
      <c r="O25" s="170"/>
      <c r="P25" s="171"/>
      <c r="Q25" s="211"/>
      <c r="R25" s="173"/>
      <c r="S25" s="174"/>
      <c r="T25" s="276"/>
      <c r="U25" s="355"/>
      <c r="V25" s="277"/>
      <c r="W25" s="271"/>
      <c r="X25" s="278"/>
      <c r="Y25" s="350"/>
      <c r="Z25" s="279"/>
      <c r="AA25" s="352"/>
      <c r="AB25" s="280"/>
      <c r="AC25" s="354"/>
    </row>
    <row r="26" spans="1:29" s="20" customFormat="1" x14ac:dyDescent="0.25">
      <c r="A26" s="157" t="s">
        <v>29</v>
      </c>
      <c r="B26" s="330"/>
      <c r="C26" s="214"/>
      <c r="D26" s="361"/>
      <c r="E26" s="169"/>
      <c r="F26" s="362"/>
      <c r="G26" s="173"/>
      <c r="H26" s="164"/>
      <c r="I26" s="165"/>
      <c r="J26" s="208"/>
      <c r="K26" s="209"/>
      <c r="L26" s="167"/>
      <c r="M26" s="398"/>
      <c r="N26" s="169"/>
      <c r="O26" s="170"/>
      <c r="P26" s="171"/>
      <c r="Q26" s="211"/>
      <c r="R26" s="173"/>
      <c r="S26" s="174"/>
      <c r="T26" s="331"/>
      <c r="U26" s="332"/>
      <c r="V26" s="333"/>
      <c r="W26" s="271"/>
      <c r="X26" s="334"/>
      <c r="Y26" s="350"/>
      <c r="Z26" s="335"/>
      <c r="AA26" s="352"/>
      <c r="AB26" s="336"/>
      <c r="AC26" s="354"/>
    </row>
    <row r="27" spans="1:29" x14ac:dyDescent="0.25">
      <c r="A27" s="338" t="s">
        <v>32</v>
      </c>
      <c r="B27" s="158">
        <v>122</v>
      </c>
      <c r="C27" s="159">
        <v>87</v>
      </c>
      <c r="D27" s="356">
        <v>32</v>
      </c>
      <c r="E27" s="357">
        <v>34.700000000000003</v>
      </c>
      <c r="F27" s="358">
        <v>40.1</v>
      </c>
      <c r="G27" s="359">
        <v>7.7</v>
      </c>
      <c r="H27" s="164"/>
      <c r="I27" s="165"/>
      <c r="J27" s="208"/>
      <c r="K27" s="209"/>
      <c r="L27" s="167"/>
      <c r="M27" s="398">
        <f t="shared" si="0"/>
        <v>35.900000000000006</v>
      </c>
      <c r="N27" s="169"/>
      <c r="O27" s="170"/>
      <c r="P27" s="171"/>
      <c r="Q27" s="211"/>
      <c r="R27" s="173"/>
      <c r="S27" s="174"/>
      <c r="T27" s="347"/>
      <c r="U27" s="348"/>
      <c r="V27" s="270"/>
      <c r="W27" s="271"/>
      <c r="X27" s="349"/>
      <c r="Y27" s="350"/>
      <c r="Z27" s="351"/>
      <c r="AA27" s="352"/>
      <c r="AB27" s="353"/>
      <c r="AC27" s="354"/>
    </row>
    <row r="28" spans="1:29" x14ac:dyDescent="0.25">
      <c r="A28" s="213" t="s">
        <v>10</v>
      </c>
      <c r="B28" s="158">
        <v>61</v>
      </c>
      <c r="C28" s="159">
        <v>92</v>
      </c>
      <c r="D28" s="356">
        <v>34</v>
      </c>
      <c r="E28" s="357">
        <v>33.799999999999997</v>
      </c>
      <c r="F28" s="358">
        <v>40.9</v>
      </c>
      <c r="G28" s="359">
        <v>7.6</v>
      </c>
      <c r="H28" s="164"/>
      <c r="I28" s="165"/>
      <c r="J28" s="208"/>
      <c r="K28" s="209"/>
      <c r="L28" s="167"/>
      <c r="M28" s="398">
        <f t="shared" si="0"/>
        <v>35</v>
      </c>
      <c r="N28" s="169"/>
      <c r="O28" s="170"/>
      <c r="P28" s="171"/>
      <c r="Q28" s="211"/>
      <c r="R28" s="173"/>
      <c r="S28" s="174"/>
      <c r="T28" s="276"/>
      <c r="U28" s="355"/>
      <c r="V28" s="277"/>
      <c r="W28" s="271"/>
      <c r="X28" s="278"/>
      <c r="Y28" s="350"/>
      <c r="Z28" s="279"/>
      <c r="AA28" s="352"/>
      <c r="AB28" s="280"/>
      <c r="AC28" s="354"/>
    </row>
    <row r="29" spans="1:29" x14ac:dyDescent="0.25">
      <c r="A29" s="213" t="s">
        <v>11</v>
      </c>
      <c r="B29" s="158">
        <v>61</v>
      </c>
      <c r="C29" s="159">
        <v>82</v>
      </c>
      <c r="D29" s="356">
        <v>30</v>
      </c>
      <c r="E29" s="357">
        <v>35.5</v>
      </c>
      <c r="F29" s="358">
        <v>39.200000000000003</v>
      </c>
      <c r="G29" s="359">
        <v>7.7</v>
      </c>
      <c r="H29" s="164"/>
      <c r="I29" s="165"/>
      <c r="J29" s="208"/>
      <c r="K29" s="209"/>
      <c r="L29" s="167"/>
      <c r="M29" s="398">
        <f t="shared" si="0"/>
        <v>36.700000000000003</v>
      </c>
      <c r="N29" s="169"/>
      <c r="O29" s="170"/>
      <c r="P29" s="171"/>
      <c r="Q29" s="211"/>
      <c r="R29" s="173"/>
      <c r="S29" s="174"/>
      <c r="T29" s="276"/>
      <c r="U29" s="355"/>
      <c r="V29" s="277"/>
      <c r="W29" s="271"/>
      <c r="X29" s="278"/>
      <c r="Y29" s="350"/>
      <c r="Z29" s="279"/>
      <c r="AA29" s="352"/>
      <c r="AB29" s="280"/>
      <c r="AC29" s="354"/>
    </row>
    <row r="30" spans="1:29" x14ac:dyDescent="0.25">
      <c r="A30" s="213" t="s">
        <v>12</v>
      </c>
      <c r="B30" s="158">
        <v>95</v>
      </c>
      <c r="C30" s="159">
        <v>90</v>
      </c>
      <c r="D30" s="356">
        <v>35</v>
      </c>
      <c r="E30" s="357">
        <v>36</v>
      </c>
      <c r="F30" s="358">
        <v>45.2</v>
      </c>
      <c r="G30" s="359">
        <v>7.9</v>
      </c>
      <c r="H30" s="164"/>
      <c r="I30" s="165"/>
      <c r="J30" s="208"/>
      <c r="K30" s="209"/>
      <c r="L30" s="167"/>
      <c r="M30" s="398">
        <f t="shared" si="0"/>
        <v>37.200000000000003</v>
      </c>
      <c r="N30" s="169"/>
      <c r="O30" s="170"/>
      <c r="P30" s="171"/>
      <c r="Q30" s="211"/>
      <c r="R30" s="173"/>
      <c r="S30" s="174"/>
      <c r="T30" s="276"/>
      <c r="U30" s="355"/>
      <c r="V30" s="277"/>
      <c r="W30" s="271"/>
      <c r="X30" s="278"/>
      <c r="Y30" s="350"/>
      <c r="Z30" s="279"/>
      <c r="AA30" s="352"/>
      <c r="AB30" s="280"/>
      <c r="AC30" s="354"/>
    </row>
    <row r="31" spans="1:29" x14ac:dyDescent="0.25">
      <c r="A31" s="213" t="s">
        <v>24</v>
      </c>
      <c r="B31" s="158">
        <v>21</v>
      </c>
      <c r="C31" s="159">
        <v>81</v>
      </c>
      <c r="D31" s="356">
        <v>19</v>
      </c>
      <c r="E31" s="357">
        <v>28.7</v>
      </c>
      <c r="F31" s="358">
        <v>19</v>
      </c>
      <c r="G31" s="359">
        <v>6.7</v>
      </c>
      <c r="H31" s="164"/>
      <c r="I31" s="165"/>
      <c r="J31" s="208"/>
      <c r="K31" s="209"/>
      <c r="L31" s="167"/>
      <c r="M31" s="398">
        <f t="shared" si="0"/>
        <v>29.9</v>
      </c>
      <c r="N31" s="169"/>
      <c r="O31" s="170"/>
      <c r="P31" s="171"/>
      <c r="Q31" s="211"/>
      <c r="R31" s="173"/>
      <c r="S31" s="174"/>
      <c r="T31" s="276"/>
      <c r="U31" s="355"/>
      <c r="V31" s="277"/>
      <c r="W31" s="271"/>
      <c r="X31" s="278"/>
      <c r="Y31" s="350"/>
      <c r="Z31" s="279"/>
      <c r="AA31" s="352"/>
      <c r="AB31" s="280"/>
      <c r="AC31" s="354"/>
    </row>
    <row r="32" spans="1:29" x14ac:dyDescent="0.25">
      <c r="A32" s="338" t="s">
        <v>33</v>
      </c>
      <c r="B32" s="220">
        <v>8</v>
      </c>
      <c r="C32" s="221">
        <v>47</v>
      </c>
      <c r="D32" s="363">
        <v>47</v>
      </c>
      <c r="E32" s="364">
        <v>7.7</v>
      </c>
      <c r="F32" s="365">
        <v>0</v>
      </c>
      <c r="G32" s="360">
        <v>2.1</v>
      </c>
      <c r="H32" s="164"/>
      <c r="I32" s="165"/>
      <c r="J32" s="208"/>
      <c r="K32" s="209"/>
      <c r="L32" s="167"/>
      <c r="M32" s="398">
        <f t="shared" si="0"/>
        <v>8.9</v>
      </c>
      <c r="N32" s="169"/>
      <c r="O32" s="170"/>
      <c r="P32" s="171"/>
      <c r="Q32" s="211"/>
      <c r="R32" s="173"/>
      <c r="S32" s="174"/>
      <c r="T32" s="347"/>
      <c r="U32" s="348"/>
      <c r="V32" s="270"/>
      <c r="W32" s="271"/>
      <c r="X32" s="349"/>
      <c r="Y32" s="350"/>
      <c r="Z32" s="351"/>
      <c r="AA32" s="352"/>
      <c r="AB32" s="353"/>
      <c r="AC32" s="354"/>
    </row>
    <row r="33" spans="1:29" x14ac:dyDescent="0.25">
      <c r="A33" s="213" t="s">
        <v>10</v>
      </c>
      <c r="B33" s="220">
        <v>5</v>
      </c>
      <c r="C33" s="221">
        <v>38</v>
      </c>
      <c r="D33" s="363">
        <v>38</v>
      </c>
      <c r="E33" s="364">
        <v>6.1</v>
      </c>
      <c r="F33" s="365">
        <v>0</v>
      </c>
      <c r="G33" s="360">
        <v>1.2</v>
      </c>
      <c r="H33" s="164"/>
      <c r="I33" s="165"/>
      <c r="J33" s="208"/>
      <c r="K33" s="209"/>
      <c r="L33" s="167"/>
      <c r="M33" s="398">
        <f t="shared" si="0"/>
        <v>7.3</v>
      </c>
      <c r="N33" s="169"/>
      <c r="O33" s="170"/>
      <c r="P33" s="171"/>
      <c r="Q33" s="211"/>
      <c r="R33" s="173"/>
      <c r="S33" s="174"/>
      <c r="T33" s="276"/>
      <c r="U33" s="355"/>
      <c r="V33" s="277"/>
      <c r="W33" s="271"/>
      <c r="X33" s="278"/>
      <c r="Y33" s="350"/>
      <c r="Z33" s="279"/>
      <c r="AA33" s="352"/>
      <c r="AB33" s="280"/>
      <c r="AC33" s="354"/>
    </row>
    <row r="34" spans="1:29" x14ac:dyDescent="0.25">
      <c r="A34" s="213" t="s">
        <v>11</v>
      </c>
      <c r="B34" s="220">
        <v>3</v>
      </c>
      <c r="C34" s="221">
        <v>75</v>
      </c>
      <c r="D34" s="363">
        <v>75</v>
      </c>
      <c r="E34" s="364">
        <v>10.5</v>
      </c>
      <c r="F34" s="365">
        <v>0</v>
      </c>
      <c r="G34" s="360">
        <v>3.5</v>
      </c>
      <c r="H34" s="164"/>
      <c r="I34" s="165"/>
      <c r="J34" s="208"/>
      <c r="K34" s="209"/>
      <c r="L34" s="167"/>
      <c r="M34" s="398"/>
      <c r="N34" s="169"/>
      <c r="O34" s="170"/>
      <c r="P34" s="171"/>
      <c r="Q34" s="211"/>
      <c r="R34" s="173"/>
      <c r="S34" s="174"/>
      <c r="T34" s="276"/>
      <c r="U34" s="355"/>
      <c r="V34" s="277"/>
      <c r="W34" s="271"/>
      <c r="X34" s="278"/>
      <c r="Y34" s="350"/>
      <c r="Z34" s="279"/>
      <c r="AA34" s="352"/>
      <c r="AB34" s="280"/>
      <c r="AC34" s="354"/>
    </row>
    <row r="35" spans="1:29" x14ac:dyDescent="0.25">
      <c r="A35" s="213" t="s">
        <v>12</v>
      </c>
      <c r="B35" s="220">
        <v>7</v>
      </c>
      <c r="C35" s="221">
        <v>50</v>
      </c>
      <c r="D35" s="363">
        <v>50</v>
      </c>
      <c r="E35" s="364">
        <v>1</v>
      </c>
      <c r="F35" s="365">
        <v>0</v>
      </c>
      <c r="G35" s="360">
        <v>0</v>
      </c>
      <c r="H35" s="164"/>
      <c r="I35" s="165"/>
      <c r="J35" s="208"/>
      <c r="K35" s="209"/>
      <c r="L35" s="167"/>
      <c r="M35" s="398">
        <f t="shared" si="0"/>
        <v>2.2000000000000002</v>
      </c>
      <c r="N35" s="169"/>
      <c r="O35" s="170"/>
      <c r="P35" s="171"/>
      <c r="Q35" s="211"/>
      <c r="R35" s="173"/>
      <c r="S35" s="174"/>
      <c r="T35" s="276"/>
      <c r="U35" s="355"/>
      <c r="V35" s="277"/>
      <c r="W35" s="271"/>
      <c r="X35" s="278"/>
      <c r="Y35" s="350"/>
      <c r="Z35" s="279"/>
      <c r="AA35" s="352"/>
      <c r="AB35" s="280"/>
      <c r="AC35" s="354"/>
    </row>
    <row r="36" spans="1:29" x14ac:dyDescent="0.25">
      <c r="A36" s="213" t="s">
        <v>24</v>
      </c>
      <c r="B36" s="220">
        <v>1</v>
      </c>
      <c r="C36" s="221">
        <v>47</v>
      </c>
      <c r="D36" s="363">
        <v>47</v>
      </c>
      <c r="E36" s="364">
        <v>8.6999999999999993</v>
      </c>
      <c r="F36" s="365">
        <v>0</v>
      </c>
      <c r="G36" s="360">
        <v>2.4</v>
      </c>
      <c r="H36" s="164"/>
      <c r="I36" s="165"/>
      <c r="J36" s="208"/>
      <c r="K36" s="209"/>
      <c r="L36" s="167"/>
      <c r="M36" s="398"/>
      <c r="N36" s="169"/>
      <c r="O36" s="170"/>
      <c r="P36" s="171"/>
      <c r="Q36" s="211"/>
      <c r="R36" s="173"/>
      <c r="S36" s="174"/>
      <c r="T36" s="276"/>
      <c r="U36" s="355"/>
      <c r="V36" s="277"/>
      <c r="W36" s="271"/>
      <c r="X36" s="278"/>
      <c r="Y36" s="350"/>
      <c r="Z36" s="279"/>
      <c r="AA36" s="352"/>
      <c r="AB36" s="280"/>
      <c r="AC36" s="354"/>
    </row>
    <row r="37" spans="1:29" s="20" customFormat="1" x14ac:dyDescent="0.25">
      <c r="A37" s="157" t="s">
        <v>30</v>
      </c>
      <c r="B37" s="330"/>
      <c r="C37" s="214"/>
      <c r="D37" s="361"/>
      <c r="E37" s="169"/>
      <c r="F37" s="362"/>
      <c r="G37" s="173"/>
      <c r="H37" s="164"/>
      <c r="I37" s="165"/>
      <c r="J37" s="208"/>
      <c r="K37" s="209"/>
      <c r="L37" s="167"/>
      <c r="M37" s="398"/>
      <c r="N37" s="169"/>
      <c r="O37" s="170"/>
      <c r="P37" s="171"/>
      <c r="Q37" s="211"/>
      <c r="R37" s="173"/>
      <c r="S37" s="174"/>
      <c r="T37" s="331"/>
      <c r="U37" s="332"/>
      <c r="V37" s="333"/>
      <c r="W37" s="271"/>
      <c r="X37" s="334"/>
      <c r="Y37" s="350"/>
      <c r="Z37" s="335"/>
      <c r="AA37" s="352"/>
      <c r="AB37" s="336"/>
      <c r="AC37" s="354"/>
    </row>
    <row r="38" spans="1:29" x14ac:dyDescent="0.25">
      <c r="A38" s="219" t="s">
        <v>32</v>
      </c>
      <c r="B38" s="158">
        <v>106</v>
      </c>
      <c r="C38" s="159">
        <v>95</v>
      </c>
      <c r="D38" s="356">
        <v>39</v>
      </c>
      <c r="E38" s="357">
        <v>39.200000000000003</v>
      </c>
      <c r="F38" s="358">
        <v>50.9</v>
      </c>
      <c r="G38" s="359">
        <v>8.6</v>
      </c>
      <c r="H38" s="164"/>
      <c r="I38" s="165"/>
      <c r="J38" s="208"/>
      <c r="K38" s="209"/>
      <c r="L38" s="167"/>
      <c r="M38" s="398">
        <f t="shared" si="0"/>
        <v>40.400000000000006</v>
      </c>
      <c r="N38" s="169"/>
      <c r="O38" s="170"/>
      <c r="P38" s="171"/>
      <c r="Q38" s="211"/>
      <c r="R38" s="173"/>
      <c r="S38" s="174"/>
      <c r="T38" s="347"/>
      <c r="U38" s="348"/>
      <c r="V38" s="270"/>
      <c r="W38" s="271"/>
      <c r="X38" s="349"/>
      <c r="Y38" s="350"/>
      <c r="Z38" s="351"/>
      <c r="AA38" s="352"/>
      <c r="AB38" s="353"/>
      <c r="AC38" s="354"/>
    </row>
    <row r="39" spans="1:29" x14ac:dyDescent="0.25">
      <c r="A39" s="213" t="s">
        <v>10</v>
      </c>
      <c r="B39" s="158">
        <v>43</v>
      </c>
      <c r="C39" s="159">
        <v>93</v>
      </c>
      <c r="D39" s="356">
        <v>42</v>
      </c>
      <c r="E39" s="357">
        <v>38.4</v>
      </c>
      <c r="F39" s="358">
        <v>51.1</v>
      </c>
      <c r="G39" s="359">
        <v>8.5</v>
      </c>
      <c r="H39" s="164"/>
      <c r="I39" s="165"/>
      <c r="J39" s="208"/>
      <c r="K39" s="209"/>
      <c r="L39" s="167"/>
      <c r="M39" s="398">
        <f t="shared" si="0"/>
        <v>39.6</v>
      </c>
      <c r="N39" s="169"/>
      <c r="O39" s="170"/>
      <c r="P39" s="171"/>
      <c r="Q39" s="211"/>
      <c r="R39" s="173"/>
      <c r="S39" s="174"/>
      <c r="T39" s="276"/>
      <c r="U39" s="355"/>
      <c r="V39" s="277"/>
      <c r="W39" s="271"/>
      <c r="X39" s="278"/>
      <c r="Y39" s="350"/>
      <c r="Z39" s="279"/>
      <c r="AA39" s="352"/>
      <c r="AB39" s="280"/>
      <c r="AC39" s="354"/>
    </row>
    <row r="40" spans="1:29" x14ac:dyDescent="0.25">
      <c r="A40" s="213" t="s">
        <v>11</v>
      </c>
      <c r="B40" s="158">
        <v>63</v>
      </c>
      <c r="C40" s="159">
        <v>97</v>
      </c>
      <c r="D40" s="356">
        <v>37</v>
      </c>
      <c r="E40" s="357">
        <v>39.799999999999997</v>
      </c>
      <c r="F40" s="358">
        <v>50.7</v>
      </c>
      <c r="G40" s="359">
        <v>8.6999999999999993</v>
      </c>
      <c r="H40" s="164"/>
      <c r="I40" s="165"/>
      <c r="J40" s="208"/>
      <c r="K40" s="209"/>
      <c r="L40" s="167"/>
      <c r="M40" s="398">
        <f t="shared" si="0"/>
        <v>41</v>
      </c>
      <c r="N40" s="169"/>
      <c r="O40" s="170"/>
      <c r="P40" s="171"/>
      <c r="Q40" s="211"/>
      <c r="R40" s="173"/>
      <c r="S40" s="174"/>
      <c r="T40" s="276"/>
      <c r="U40" s="355"/>
      <c r="V40" s="277"/>
      <c r="W40" s="271"/>
      <c r="X40" s="278"/>
      <c r="Y40" s="350"/>
      <c r="Z40" s="279"/>
      <c r="AA40" s="352"/>
      <c r="AB40" s="280"/>
      <c r="AC40" s="354"/>
    </row>
    <row r="41" spans="1:29" x14ac:dyDescent="0.25">
      <c r="A41" s="213" t="s">
        <v>12</v>
      </c>
      <c r="B41" s="158">
        <v>81</v>
      </c>
      <c r="C41" s="159">
        <v>95</v>
      </c>
      <c r="D41" s="356">
        <v>42</v>
      </c>
      <c r="E41" s="357">
        <v>41.6</v>
      </c>
      <c r="F41" s="358">
        <v>56.7</v>
      </c>
      <c r="G41" s="359">
        <v>9</v>
      </c>
      <c r="H41" s="164"/>
      <c r="I41" s="165"/>
      <c r="J41" s="208"/>
      <c r="K41" s="209"/>
      <c r="L41" s="167"/>
      <c r="M41" s="398">
        <f t="shared" si="0"/>
        <v>42.800000000000004</v>
      </c>
      <c r="N41" s="169"/>
      <c r="O41" s="170"/>
      <c r="P41" s="171"/>
      <c r="Q41" s="211"/>
      <c r="R41" s="173"/>
      <c r="S41" s="174"/>
      <c r="T41" s="276"/>
      <c r="U41" s="355"/>
      <c r="V41" s="277"/>
      <c r="W41" s="271"/>
      <c r="X41" s="278"/>
      <c r="Y41" s="350"/>
      <c r="Z41" s="279"/>
      <c r="AA41" s="352"/>
      <c r="AB41" s="280"/>
      <c r="AC41" s="354"/>
    </row>
    <row r="42" spans="1:29" x14ac:dyDescent="0.25">
      <c r="A42" s="213" t="s">
        <v>24</v>
      </c>
      <c r="B42" s="158">
        <v>22</v>
      </c>
      <c r="C42" s="159">
        <v>100</v>
      </c>
      <c r="D42" s="356">
        <v>32</v>
      </c>
      <c r="E42" s="357">
        <v>33.700000000000003</v>
      </c>
      <c r="F42" s="358">
        <v>36.4</v>
      </c>
      <c r="G42" s="359">
        <v>7.8</v>
      </c>
      <c r="H42" s="164"/>
      <c r="I42" s="165"/>
      <c r="J42" s="208"/>
      <c r="K42" s="209"/>
      <c r="L42" s="167"/>
      <c r="M42" s="398">
        <f t="shared" si="0"/>
        <v>34.900000000000006</v>
      </c>
      <c r="N42" s="169"/>
      <c r="O42" s="170"/>
      <c r="P42" s="171"/>
      <c r="Q42" s="211"/>
      <c r="R42" s="173"/>
      <c r="S42" s="174"/>
      <c r="T42" s="276"/>
      <c r="U42" s="355"/>
      <c r="V42" s="277"/>
      <c r="W42" s="271"/>
      <c r="X42" s="278"/>
      <c r="Y42" s="350"/>
      <c r="Z42" s="279"/>
      <c r="AA42" s="352"/>
      <c r="AB42" s="280"/>
      <c r="AC42" s="354"/>
    </row>
    <row r="43" spans="1:29" x14ac:dyDescent="0.25">
      <c r="A43" s="219" t="s">
        <v>33</v>
      </c>
      <c r="B43" s="220">
        <v>8</v>
      </c>
      <c r="C43" s="221">
        <v>47</v>
      </c>
      <c r="D43" s="363">
        <v>0</v>
      </c>
      <c r="E43" s="364">
        <v>18.2</v>
      </c>
      <c r="F43" s="365">
        <v>1.3</v>
      </c>
      <c r="G43" s="360">
        <v>4.5</v>
      </c>
      <c r="H43" s="164"/>
      <c r="I43" s="165"/>
      <c r="J43" s="208"/>
      <c r="K43" s="209"/>
      <c r="L43" s="167"/>
      <c r="M43" s="398">
        <f t="shared" si="0"/>
        <v>19.399999999999999</v>
      </c>
      <c r="N43" s="169"/>
      <c r="O43" s="170"/>
      <c r="P43" s="171"/>
      <c r="Q43" s="211"/>
      <c r="R43" s="173"/>
      <c r="S43" s="174"/>
      <c r="T43" s="347"/>
      <c r="U43" s="348"/>
      <c r="V43" s="270"/>
      <c r="W43" s="271"/>
      <c r="X43" s="349"/>
      <c r="Y43" s="350"/>
      <c r="Z43" s="351"/>
      <c r="AA43" s="352"/>
      <c r="AB43" s="353"/>
      <c r="AC43" s="354"/>
    </row>
    <row r="44" spans="1:29" x14ac:dyDescent="0.25">
      <c r="A44" s="213" t="s">
        <v>10</v>
      </c>
      <c r="B44" s="220">
        <v>7</v>
      </c>
      <c r="C44" s="221">
        <v>58</v>
      </c>
      <c r="D44" s="363">
        <v>0</v>
      </c>
      <c r="E44" s="364">
        <v>20.7</v>
      </c>
      <c r="F44" s="365">
        <v>1</v>
      </c>
      <c r="G44" s="360">
        <v>5.2</v>
      </c>
      <c r="H44" s="164"/>
      <c r="I44" s="165"/>
      <c r="J44" s="208"/>
      <c r="K44" s="209"/>
      <c r="L44" s="167"/>
      <c r="M44" s="398">
        <f t="shared" si="0"/>
        <v>21.9</v>
      </c>
      <c r="N44" s="169"/>
      <c r="O44" s="170"/>
      <c r="P44" s="171"/>
      <c r="Q44" s="211"/>
      <c r="R44" s="173"/>
      <c r="S44" s="174"/>
      <c r="T44" s="276"/>
      <c r="U44" s="355"/>
      <c r="V44" s="277"/>
      <c r="W44" s="271"/>
      <c r="X44" s="349"/>
      <c r="Y44" s="350"/>
      <c r="Z44" s="351"/>
      <c r="AA44" s="352"/>
      <c r="AB44" s="353"/>
      <c r="AC44" s="354"/>
    </row>
    <row r="45" spans="1:29" x14ac:dyDescent="0.25">
      <c r="A45" s="213" t="s">
        <v>11</v>
      </c>
      <c r="B45" s="220">
        <v>1</v>
      </c>
      <c r="C45" s="221">
        <v>20</v>
      </c>
      <c r="D45" s="363">
        <v>0</v>
      </c>
      <c r="E45" s="364">
        <v>1</v>
      </c>
      <c r="F45" s="365">
        <v>1.6</v>
      </c>
      <c r="G45" s="360">
        <v>0</v>
      </c>
      <c r="H45" s="164"/>
      <c r="I45" s="165"/>
      <c r="J45" s="208"/>
      <c r="K45" s="209"/>
      <c r="L45" s="167"/>
      <c r="M45" s="398"/>
      <c r="N45" s="169"/>
      <c r="O45" s="170"/>
      <c r="P45" s="171"/>
      <c r="Q45" s="211"/>
      <c r="R45" s="173"/>
      <c r="S45" s="174"/>
      <c r="T45" s="276"/>
      <c r="U45" s="355"/>
      <c r="V45" s="277"/>
      <c r="W45" s="271"/>
      <c r="X45" s="349"/>
      <c r="Y45" s="350"/>
      <c r="Z45" s="351"/>
      <c r="AA45" s="352"/>
      <c r="AB45" s="353"/>
      <c r="AC45" s="354"/>
    </row>
    <row r="46" spans="1:29" x14ac:dyDescent="0.25">
      <c r="A46" s="213" t="s">
        <v>12</v>
      </c>
      <c r="B46" s="220">
        <v>6</v>
      </c>
      <c r="C46" s="221">
        <v>43</v>
      </c>
      <c r="D46" s="363">
        <v>0</v>
      </c>
      <c r="E46" s="364">
        <v>23.9</v>
      </c>
      <c r="F46" s="365">
        <v>0</v>
      </c>
      <c r="G46" s="360">
        <v>5.5</v>
      </c>
      <c r="H46" s="164"/>
      <c r="I46" s="165"/>
      <c r="J46" s="208"/>
      <c r="K46" s="209"/>
      <c r="L46" s="167"/>
      <c r="M46" s="398">
        <f t="shared" si="0"/>
        <v>25.099999999999998</v>
      </c>
      <c r="N46" s="169"/>
      <c r="O46" s="170"/>
      <c r="P46" s="171"/>
      <c r="Q46" s="211"/>
      <c r="R46" s="173"/>
      <c r="S46" s="174"/>
      <c r="T46" s="276"/>
      <c r="U46" s="355"/>
      <c r="V46" s="277"/>
      <c r="W46" s="271"/>
      <c r="X46" s="349"/>
      <c r="Y46" s="350"/>
      <c r="Z46" s="351"/>
      <c r="AA46" s="352"/>
      <c r="AB46" s="353"/>
      <c r="AC46" s="354"/>
    </row>
    <row r="47" spans="1:29" x14ac:dyDescent="0.25">
      <c r="A47" s="213" t="s">
        <v>24</v>
      </c>
      <c r="B47" s="220">
        <v>2</v>
      </c>
      <c r="C47" s="221">
        <v>67</v>
      </c>
      <c r="D47" s="363">
        <v>0</v>
      </c>
      <c r="E47" s="364">
        <v>1</v>
      </c>
      <c r="F47" s="365">
        <v>0</v>
      </c>
      <c r="G47" s="360">
        <v>1.5</v>
      </c>
      <c r="H47" s="164"/>
      <c r="I47" s="165"/>
      <c r="J47" s="208"/>
      <c r="K47" s="209"/>
      <c r="L47" s="167"/>
      <c r="M47" s="398"/>
      <c r="N47" s="169"/>
      <c r="O47" s="170"/>
      <c r="P47" s="171"/>
      <c r="Q47" s="211"/>
      <c r="R47" s="173"/>
      <c r="S47" s="174"/>
      <c r="T47" s="276"/>
      <c r="U47" s="355"/>
      <c r="V47" s="277"/>
      <c r="W47" s="271"/>
      <c r="X47" s="349"/>
      <c r="Y47" s="350"/>
      <c r="Z47" s="351"/>
      <c r="AA47" s="352"/>
      <c r="AB47" s="353"/>
      <c r="AC47" s="354"/>
    </row>
    <row r="48" spans="1:29" s="20" customFormat="1" x14ac:dyDescent="0.25">
      <c r="A48" s="157" t="s">
        <v>31</v>
      </c>
      <c r="B48" s="330"/>
      <c r="C48" s="339"/>
      <c r="D48" s="361"/>
      <c r="E48" s="169"/>
      <c r="F48" s="362"/>
      <c r="G48" s="173"/>
      <c r="H48" s="164"/>
      <c r="I48" s="165"/>
      <c r="J48" s="208"/>
      <c r="K48" s="209"/>
      <c r="L48" s="167"/>
      <c r="M48" s="398"/>
      <c r="N48" s="169"/>
      <c r="O48" s="170"/>
      <c r="P48" s="171"/>
      <c r="Q48" s="211"/>
      <c r="R48" s="173"/>
      <c r="S48" s="174"/>
      <c r="T48" s="331"/>
      <c r="U48" s="332"/>
      <c r="V48" s="333"/>
      <c r="W48" s="271"/>
      <c r="X48" s="334"/>
      <c r="Y48" s="350"/>
      <c r="Z48" s="335"/>
      <c r="AA48" s="352"/>
      <c r="AB48" s="336"/>
      <c r="AC48" s="354"/>
    </row>
    <row r="49" spans="1:29" x14ac:dyDescent="0.25">
      <c r="A49" s="219" t="s">
        <v>32</v>
      </c>
      <c r="B49" s="158">
        <v>101</v>
      </c>
      <c r="C49" s="159">
        <v>93</v>
      </c>
      <c r="D49" s="356">
        <v>34</v>
      </c>
      <c r="E49" s="357">
        <v>36.5</v>
      </c>
      <c r="F49" s="358">
        <v>42.5</v>
      </c>
      <c r="G49" s="359">
        <v>8.3000000000000007</v>
      </c>
      <c r="H49" s="164"/>
      <c r="I49" s="165"/>
      <c r="J49" s="208"/>
      <c r="K49" s="209"/>
      <c r="L49" s="167"/>
      <c r="M49" s="398">
        <f t="shared" si="0"/>
        <v>37.700000000000003</v>
      </c>
      <c r="N49" s="169"/>
      <c r="O49" s="170"/>
      <c r="P49" s="171"/>
      <c r="Q49" s="211"/>
      <c r="R49" s="173"/>
      <c r="S49" s="174"/>
      <c r="T49" s="347"/>
      <c r="U49" s="348"/>
      <c r="V49" s="270"/>
      <c r="W49" s="271"/>
      <c r="X49" s="349"/>
      <c r="Y49" s="350"/>
      <c r="Z49" s="351"/>
      <c r="AA49" s="352"/>
      <c r="AB49" s="353"/>
      <c r="AC49" s="354"/>
    </row>
    <row r="50" spans="1:29" x14ac:dyDescent="0.25">
      <c r="A50" s="213" t="s">
        <v>10</v>
      </c>
      <c r="B50" s="158">
        <v>58</v>
      </c>
      <c r="C50" s="159">
        <v>94</v>
      </c>
      <c r="D50" s="356">
        <v>28</v>
      </c>
      <c r="E50" s="357">
        <v>34.200000000000003</v>
      </c>
      <c r="F50" s="358">
        <v>37.9</v>
      </c>
      <c r="G50" s="359">
        <v>7.9</v>
      </c>
      <c r="H50" s="164"/>
      <c r="I50" s="165"/>
      <c r="J50" s="208"/>
      <c r="K50" s="209"/>
      <c r="L50" s="167"/>
      <c r="M50" s="398">
        <f t="shared" si="0"/>
        <v>35.400000000000006</v>
      </c>
      <c r="N50" s="169"/>
      <c r="O50" s="170"/>
      <c r="P50" s="171"/>
      <c r="Q50" s="211"/>
      <c r="R50" s="173"/>
      <c r="S50" s="174"/>
      <c r="T50" s="276"/>
      <c r="U50" s="355"/>
      <c r="V50" s="277"/>
      <c r="W50" s="271"/>
      <c r="X50" s="278"/>
      <c r="Y50" s="350"/>
      <c r="Z50" s="279"/>
      <c r="AA50" s="352"/>
      <c r="AB50" s="280"/>
      <c r="AC50" s="354"/>
    </row>
    <row r="51" spans="1:29" x14ac:dyDescent="0.25">
      <c r="A51" s="213" t="s">
        <v>11</v>
      </c>
      <c r="B51" s="158">
        <v>43</v>
      </c>
      <c r="C51" s="159">
        <v>91</v>
      </c>
      <c r="D51" s="356">
        <v>42</v>
      </c>
      <c r="E51" s="357">
        <v>39.799999999999997</v>
      </c>
      <c r="F51" s="358">
        <v>48.8</v>
      </c>
      <c r="G51" s="359">
        <v>8.9</v>
      </c>
      <c r="H51" s="164"/>
      <c r="I51" s="165"/>
      <c r="J51" s="208"/>
      <c r="K51" s="209"/>
      <c r="L51" s="167"/>
      <c r="M51" s="398">
        <f t="shared" si="0"/>
        <v>41</v>
      </c>
      <c r="N51" s="169"/>
      <c r="O51" s="170"/>
      <c r="P51" s="171"/>
      <c r="Q51" s="211"/>
      <c r="R51" s="173"/>
      <c r="S51" s="174"/>
      <c r="T51" s="276"/>
      <c r="U51" s="355"/>
      <c r="V51" s="277"/>
      <c r="W51" s="271"/>
      <c r="X51" s="278"/>
      <c r="Y51" s="350"/>
      <c r="Z51" s="279"/>
      <c r="AA51" s="352"/>
      <c r="AB51" s="280"/>
      <c r="AC51" s="354"/>
    </row>
    <row r="52" spans="1:29" x14ac:dyDescent="0.25">
      <c r="A52" s="213" t="s">
        <v>12</v>
      </c>
      <c r="B52" s="158">
        <v>79</v>
      </c>
      <c r="C52" s="159">
        <v>93</v>
      </c>
      <c r="D52" s="356">
        <v>34</v>
      </c>
      <c r="E52" s="357">
        <v>38.200000000000003</v>
      </c>
      <c r="F52" s="358">
        <v>45.5</v>
      </c>
      <c r="G52" s="359">
        <v>8.6</v>
      </c>
      <c r="H52" s="164"/>
      <c r="I52" s="165"/>
      <c r="J52" s="208"/>
      <c r="K52" s="209"/>
      <c r="L52" s="167"/>
      <c r="M52" s="398">
        <f t="shared" si="0"/>
        <v>39.400000000000006</v>
      </c>
      <c r="N52" s="169"/>
      <c r="O52" s="170"/>
      <c r="P52" s="171"/>
      <c r="Q52" s="211"/>
      <c r="R52" s="173"/>
      <c r="S52" s="174"/>
      <c r="T52" s="276"/>
      <c r="U52" s="355"/>
      <c r="V52" s="277"/>
      <c r="W52" s="271"/>
      <c r="X52" s="278"/>
      <c r="Y52" s="350"/>
      <c r="Z52" s="279"/>
      <c r="AA52" s="352"/>
      <c r="AB52" s="280"/>
      <c r="AC52" s="354"/>
    </row>
    <row r="53" spans="1:29" x14ac:dyDescent="0.25">
      <c r="A53" s="213" t="s">
        <v>24</v>
      </c>
      <c r="B53" s="158">
        <v>18</v>
      </c>
      <c r="C53" s="159">
        <v>90</v>
      </c>
      <c r="D53" s="356">
        <v>33</v>
      </c>
      <c r="E53" s="357">
        <v>33.1</v>
      </c>
      <c r="F53" s="358">
        <v>33.299999999999997</v>
      </c>
      <c r="G53" s="359">
        <v>7.8</v>
      </c>
      <c r="H53" s="164"/>
      <c r="I53" s="165"/>
      <c r="J53" s="208"/>
      <c r="K53" s="209"/>
      <c r="L53" s="167"/>
      <c r="M53" s="398">
        <f t="shared" si="0"/>
        <v>34.300000000000004</v>
      </c>
      <c r="N53" s="169"/>
      <c r="O53" s="170"/>
      <c r="P53" s="171"/>
      <c r="Q53" s="211"/>
      <c r="R53" s="173"/>
      <c r="S53" s="174"/>
      <c r="T53" s="276"/>
      <c r="U53" s="355"/>
      <c r="V53" s="277"/>
      <c r="W53" s="271"/>
      <c r="X53" s="278"/>
      <c r="Y53" s="350"/>
      <c r="Z53" s="279"/>
      <c r="AA53" s="352"/>
      <c r="AB53" s="280"/>
      <c r="AC53" s="354"/>
    </row>
    <row r="54" spans="1:29" x14ac:dyDescent="0.25">
      <c r="A54" s="219" t="s">
        <v>33</v>
      </c>
      <c r="B54" s="330">
        <v>2</v>
      </c>
      <c r="C54" s="214"/>
      <c r="D54" s="361"/>
      <c r="E54" s="169"/>
      <c r="F54" s="362"/>
      <c r="G54" s="173"/>
      <c r="H54" s="164"/>
      <c r="I54" s="165"/>
      <c r="J54" s="208"/>
      <c r="K54" s="209"/>
      <c r="L54" s="167"/>
      <c r="M54" s="398"/>
      <c r="N54" s="169"/>
      <c r="O54" s="170"/>
      <c r="P54" s="171"/>
      <c r="Q54" s="211"/>
      <c r="R54" s="173"/>
      <c r="S54" s="174"/>
      <c r="T54" s="347"/>
      <c r="U54" s="348"/>
      <c r="V54" s="270"/>
      <c r="W54" s="271"/>
      <c r="X54" s="349"/>
      <c r="Y54" s="350"/>
      <c r="Z54" s="351"/>
      <c r="AA54" s="352"/>
      <c r="AB54" s="353"/>
      <c r="AC54" s="354"/>
    </row>
    <row r="55" spans="1:29" x14ac:dyDescent="0.25">
      <c r="A55" s="213" t="s">
        <v>10</v>
      </c>
      <c r="B55" s="330">
        <v>0</v>
      </c>
      <c r="C55" s="214"/>
      <c r="D55" s="361"/>
      <c r="E55" s="169"/>
      <c r="F55" s="362"/>
      <c r="G55" s="173"/>
      <c r="H55" s="164"/>
      <c r="I55" s="165"/>
      <c r="J55" s="208"/>
      <c r="K55" s="209"/>
      <c r="L55" s="167"/>
      <c r="M55" s="398"/>
      <c r="N55" s="169"/>
      <c r="O55" s="170"/>
      <c r="P55" s="171"/>
      <c r="Q55" s="211"/>
      <c r="R55" s="173"/>
      <c r="S55" s="174"/>
      <c r="T55" s="276"/>
      <c r="U55" s="355"/>
      <c r="V55" s="277"/>
      <c r="W55" s="271"/>
      <c r="X55" s="278"/>
      <c r="Y55" s="350"/>
      <c r="Z55" s="279"/>
      <c r="AA55" s="352"/>
      <c r="AB55" s="280"/>
      <c r="AC55" s="354"/>
    </row>
    <row r="56" spans="1:29" x14ac:dyDescent="0.25">
      <c r="A56" s="213" t="s">
        <v>11</v>
      </c>
      <c r="B56" s="330">
        <v>2</v>
      </c>
      <c r="C56" s="214"/>
      <c r="D56" s="361"/>
      <c r="E56" s="169"/>
      <c r="F56" s="362"/>
      <c r="G56" s="173"/>
      <c r="H56" s="164"/>
      <c r="I56" s="165"/>
      <c r="J56" s="208"/>
      <c r="K56" s="209"/>
      <c r="L56" s="167"/>
      <c r="M56" s="398"/>
      <c r="N56" s="169"/>
      <c r="O56" s="170"/>
      <c r="P56" s="171"/>
      <c r="Q56" s="211"/>
      <c r="R56" s="173"/>
      <c r="S56" s="174"/>
      <c r="T56" s="276"/>
      <c r="U56" s="355"/>
      <c r="V56" s="277"/>
      <c r="W56" s="271"/>
      <c r="X56" s="278"/>
      <c r="Y56" s="350"/>
      <c r="Z56" s="279"/>
      <c r="AA56" s="352"/>
      <c r="AB56" s="280"/>
      <c r="AC56" s="354"/>
    </row>
    <row r="57" spans="1:29" x14ac:dyDescent="0.25">
      <c r="A57" s="213" t="s">
        <v>12</v>
      </c>
      <c r="B57" s="330">
        <v>2</v>
      </c>
      <c r="C57" s="214"/>
      <c r="D57" s="361"/>
      <c r="E57" s="169"/>
      <c r="F57" s="362"/>
      <c r="G57" s="173"/>
      <c r="H57" s="164"/>
      <c r="I57" s="165"/>
      <c r="J57" s="208"/>
      <c r="K57" s="209"/>
      <c r="L57" s="167"/>
      <c r="M57" s="398"/>
      <c r="N57" s="169"/>
      <c r="O57" s="170"/>
      <c r="P57" s="171"/>
      <c r="Q57" s="211"/>
      <c r="R57" s="173"/>
      <c r="S57" s="174"/>
      <c r="T57" s="276"/>
      <c r="U57" s="355"/>
      <c r="V57" s="277"/>
      <c r="W57" s="271"/>
      <c r="X57" s="278"/>
      <c r="Y57" s="350"/>
      <c r="Z57" s="279"/>
      <c r="AA57" s="352"/>
      <c r="AB57" s="280"/>
      <c r="AC57" s="354"/>
    </row>
    <row r="58" spans="1:29" x14ac:dyDescent="0.25">
      <c r="A58" s="213" t="s">
        <v>24</v>
      </c>
      <c r="B58" s="330">
        <v>0</v>
      </c>
      <c r="C58" s="214"/>
      <c r="D58" s="361"/>
      <c r="E58" s="169"/>
      <c r="F58" s="362"/>
      <c r="G58" s="173"/>
      <c r="H58" s="164"/>
      <c r="I58" s="165"/>
      <c r="J58" s="208"/>
      <c r="K58" s="209"/>
      <c r="L58" s="167"/>
      <c r="M58" s="398"/>
      <c r="N58" s="169"/>
      <c r="O58" s="170"/>
      <c r="P58" s="171"/>
      <c r="Q58" s="211"/>
      <c r="R58" s="173"/>
      <c r="S58" s="174"/>
      <c r="T58" s="276"/>
      <c r="U58" s="355"/>
      <c r="V58" s="277"/>
      <c r="W58" s="271"/>
      <c r="X58" s="278"/>
      <c r="Y58" s="350"/>
      <c r="Z58" s="279"/>
      <c r="AA58" s="352"/>
      <c r="AB58" s="280"/>
      <c r="AC58" s="354"/>
    </row>
    <row r="59" spans="1:29" x14ac:dyDescent="0.25">
      <c r="D59" s="249"/>
      <c r="E59" s="249"/>
      <c r="F59" s="249"/>
      <c r="G59" s="249"/>
    </row>
    <row r="60" spans="1:29" x14ac:dyDescent="0.25">
      <c r="A60" s="141" t="s">
        <v>36</v>
      </c>
      <c r="B60" s="239">
        <f>SUM(B6,B11,B17,B22,B28,B33,B39,B44,B50,B55)</f>
        <v>403</v>
      </c>
      <c r="C60" s="239">
        <f>AVERAGE(C6,C11,C17,C22,C28,C33,C39,C44,C50,C55)</f>
        <v>82.125</v>
      </c>
      <c r="D60" s="366">
        <f>AVERAGE(D6,D11,D17,D22,D28,D33,D39,D44,D50,D55)</f>
        <v>27.25</v>
      </c>
      <c r="E60" s="367">
        <f>AVERAGE(E6,E11,E17,E22,E28,E33,E39,E44,E50,E55)</f>
        <v>28.512499999999996</v>
      </c>
      <c r="F60" s="340">
        <f>AVERAGE(F6,F11,F17,F22,F28,F33,F39,F44,F50,F55)</f>
        <v>28.599999999999998</v>
      </c>
      <c r="G60" s="341">
        <f>AVERAGE(G6,G11,G17,G22,G28,G33,G39,G44,G50,G55)</f>
        <v>6.0375000000000005</v>
      </c>
      <c r="P60" s="141"/>
      <c r="Q60" s="114"/>
      <c r="R60" s="141"/>
      <c r="U60" s="141"/>
    </row>
    <row r="61" spans="1:29" x14ac:dyDescent="0.25">
      <c r="A61" s="141" t="s">
        <v>37</v>
      </c>
      <c r="B61" s="239">
        <f>SUM(B7,B12,B18,B23,B29,B34,B40,B45,B51,B56)</f>
        <v>384</v>
      </c>
      <c r="C61" s="239">
        <f>AVERAGE(C31,C36,C41,C46,C51,C56)</f>
        <v>71.400000000000006</v>
      </c>
      <c r="D61" s="366">
        <f t="shared" ref="D61:D63" si="1">AVERAGE(D7,D12,D18,D23,D29,D34,D40,D45,D51,D56)</f>
        <v>31.75</v>
      </c>
      <c r="E61" s="367">
        <f t="shared" ref="E61:G63" si="2">AVERAGE(E31,E36,E41,E46,E51,E56)</f>
        <v>28.54</v>
      </c>
      <c r="F61" s="340">
        <f t="shared" si="2"/>
        <v>24.9</v>
      </c>
      <c r="G61" s="341">
        <f>AVERAGE(G31,G36,G41,G46,G51,G56)</f>
        <v>6.5</v>
      </c>
      <c r="P61" s="141"/>
      <c r="Q61" s="114"/>
      <c r="R61" s="141"/>
      <c r="U61" s="141"/>
    </row>
    <row r="62" spans="1:29" x14ac:dyDescent="0.25">
      <c r="A62" s="141" t="s">
        <v>38</v>
      </c>
      <c r="B62" s="239">
        <f>SUM(B8,B13,B19,B24,B30,B35,B41,B46,B52,B57)</f>
        <v>622</v>
      </c>
      <c r="C62" s="239">
        <f>AVERAGE(C32,C37,C42,C47,C52,C57)</f>
        <v>76.75</v>
      </c>
      <c r="D62" s="366">
        <f t="shared" si="1"/>
        <v>29.25</v>
      </c>
      <c r="E62" s="367">
        <f t="shared" si="2"/>
        <v>20.150000000000002</v>
      </c>
      <c r="F62" s="340">
        <f t="shared" si="2"/>
        <v>20.475000000000001</v>
      </c>
      <c r="G62" s="341">
        <f t="shared" si="2"/>
        <v>5</v>
      </c>
      <c r="P62" s="141"/>
      <c r="Q62" s="114"/>
      <c r="R62" s="141"/>
      <c r="U62" s="141"/>
    </row>
    <row r="63" spans="1:29" x14ac:dyDescent="0.25">
      <c r="A63" s="141" t="s">
        <v>39</v>
      </c>
      <c r="B63" s="239">
        <f>SUM(B9,B14,B20,B25,B31,B36,B42,B47,B53,B58)</f>
        <v>141</v>
      </c>
      <c r="C63" s="239">
        <f>AVERAGE(C33,C38,C43,C48,C53,C58)</f>
        <v>67.5</v>
      </c>
      <c r="D63" s="366">
        <f t="shared" si="1"/>
        <v>24.25</v>
      </c>
      <c r="E63" s="367">
        <f t="shared" si="2"/>
        <v>24.15</v>
      </c>
      <c r="F63" s="340">
        <f t="shared" si="2"/>
        <v>21.375</v>
      </c>
      <c r="G63" s="341">
        <f t="shared" si="2"/>
        <v>5.5249999999999995</v>
      </c>
      <c r="P63" s="141"/>
      <c r="Q63" s="114"/>
      <c r="R63" s="141"/>
      <c r="U63" s="141"/>
    </row>
    <row r="65" spans="1:1" x14ac:dyDescent="0.25">
      <c r="A65" s="342" t="s">
        <v>23</v>
      </c>
    </row>
  </sheetData>
  <mergeCells count="5">
    <mergeCell ref="A2:A4"/>
    <mergeCell ref="B2:AC2"/>
    <mergeCell ref="B3:G3"/>
    <mergeCell ref="I3:R3"/>
    <mergeCell ref="T3:AC3"/>
  </mergeCells>
  <conditionalFormatting sqref="C5:C58">
    <cfRule type="iconSet" priority="4">
      <iconSet iconSet="3Symbols">
        <cfvo type="percent" val="0"/>
        <cfvo type="num" val="90"/>
        <cfvo type="num" val="95"/>
      </iconSet>
    </cfRule>
  </conditionalFormatting>
  <conditionalFormatting sqref="J15:J58">
    <cfRule type="iconSet" priority="3">
      <iconSet iconSet="3Symbols">
        <cfvo type="percent" val="0"/>
        <cfvo type="num" val="90"/>
        <cfvo type="num" val="95"/>
      </iconSet>
    </cfRule>
  </conditionalFormatting>
  <conditionalFormatting sqref="J5:J14">
    <cfRule type="iconSet" priority="2">
      <iconSet iconSet="3Symbols">
        <cfvo type="percent" val="0"/>
        <cfvo type="num" val="90"/>
        <cfvo type="num" val="95"/>
      </iconSet>
    </cfRule>
  </conditionalFormatting>
  <conditionalFormatting sqref="U5:U58">
    <cfRule type="iconSet" priority="1">
      <iconSet iconSet="3Symbols">
        <cfvo type="percent" val="0"/>
        <cfvo type="percent" val="90"/>
        <cfvo type="percent" val="95"/>
      </iconSet>
    </cfRule>
  </conditionalFormatting>
  <pageMargins left="0.7" right="0.7" top="0.75" bottom="0.75" header="0.3" footer="0.3"/>
  <pageSetup paperSiz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zoomScale="115" zoomScaleNormal="115" workbookViewId="0">
      <selection activeCell="B2" sqref="B2:AC2"/>
    </sheetView>
  </sheetViews>
  <sheetFormatPr defaultRowHeight="15" x14ac:dyDescent="0.25"/>
  <cols>
    <col min="1" max="1" width="18.28515625" style="141" customWidth="1"/>
    <col min="2" max="2" width="5.28515625" style="141" bestFit="1" customWidth="1"/>
    <col min="3" max="3" width="6.42578125" style="142" bestFit="1" customWidth="1"/>
    <col min="4" max="4" width="4.140625" style="142" bestFit="1" customWidth="1"/>
    <col min="5" max="5" width="6" style="140" customWidth="1"/>
    <col min="6" max="6" width="6" style="141" customWidth="1"/>
    <col min="7" max="7" width="6" style="140" customWidth="1"/>
    <col min="8" max="9" width="6" style="141" customWidth="1"/>
    <col min="10" max="10" width="6.7109375" style="141" bestFit="1" customWidth="1"/>
    <col min="11" max="11" width="6" style="141" customWidth="1"/>
    <col min="12" max="12" width="6" style="20" customWidth="1"/>
    <col min="13" max="13" width="6" style="72" customWidth="1"/>
    <col min="14" max="14" width="6" style="20" customWidth="1"/>
    <col min="15" max="15" width="6" style="141" customWidth="1"/>
    <col min="16" max="16" width="6" style="20" customWidth="1"/>
    <col min="17" max="17" width="6" style="141" customWidth="1"/>
    <col min="18" max="18" width="6" style="20" customWidth="1"/>
    <col min="19" max="20" width="6" style="141" customWidth="1"/>
    <col min="21" max="21" width="7.140625" style="141" bestFit="1" customWidth="1"/>
    <col min="22" max="26" width="6" style="141" customWidth="1"/>
    <col min="27" max="27" width="11.28515625" style="141" customWidth="1"/>
    <col min="28" max="29" width="6" style="141" customWidth="1"/>
    <col min="30" max="16384" width="9.140625" style="141"/>
  </cols>
  <sheetData>
    <row r="1" spans="1:29" x14ac:dyDescent="0.25">
      <c r="A1" s="141" t="s">
        <v>0</v>
      </c>
      <c r="L1" s="141"/>
      <c r="N1" s="141"/>
      <c r="P1" s="141"/>
      <c r="R1" s="141"/>
    </row>
    <row r="2" spans="1:29" ht="36" x14ac:dyDescent="0.55000000000000004">
      <c r="A2" s="408" t="s">
        <v>1</v>
      </c>
      <c r="B2" s="400" t="s">
        <v>41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</row>
    <row r="3" spans="1:29" ht="15.75" customHeight="1" x14ac:dyDescent="0.25">
      <c r="A3" s="408"/>
      <c r="B3" s="408" t="s">
        <v>18</v>
      </c>
      <c r="C3" s="408"/>
      <c r="D3" s="408"/>
      <c r="E3" s="408"/>
      <c r="F3" s="408"/>
      <c r="G3" s="408"/>
      <c r="H3" s="251"/>
      <c r="I3" s="409" t="s">
        <v>19</v>
      </c>
      <c r="J3" s="410"/>
      <c r="K3" s="410"/>
      <c r="L3" s="410"/>
      <c r="M3" s="410"/>
      <c r="N3" s="410"/>
      <c r="O3" s="410"/>
      <c r="P3" s="410"/>
      <c r="Q3" s="410"/>
      <c r="R3" s="411"/>
      <c r="S3" s="251"/>
      <c r="T3" s="408" t="s">
        <v>15</v>
      </c>
      <c r="U3" s="408"/>
      <c r="V3" s="408"/>
      <c r="W3" s="408"/>
      <c r="X3" s="408"/>
      <c r="Y3" s="408"/>
      <c r="Z3" s="408"/>
      <c r="AA3" s="408"/>
      <c r="AB3" s="408"/>
      <c r="AC3" s="408"/>
    </row>
    <row r="4" spans="1:29" s="156" customFormat="1" ht="99" customHeight="1" x14ac:dyDescent="0.25">
      <c r="A4" s="408"/>
      <c r="B4" s="256" t="s">
        <v>13</v>
      </c>
      <c r="C4" s="257" t="s">
        <v>14</v>
      </c>
      <c r="D4" s="258" t="s">
        <v>17</v>
      </c>
      <c r="E4" s="259" t="s">
        <v>20</v>
      </c>
      <c r="F4" s="260" t="s">
        <v>22</v>
      </c>
      <c r="G4" s="261" t="s">
        <v>21</v>
      </c>
      <c r="H4" s="262"/>
      <c r="I4" s="263" t="s">
        <v>13</v>
      </c>
      <c r="J4" s="263" t="s">
        <v>14</v>
      </c>
      <c r="K4" s="264" t="s">
        <v>17</v>
      </c>
      <c r="L4" s="264" t="s">
        <v>16</v>
      </c>
      <c r="M4" s="394" t="s">
        <v>46</v>
      </c>
      <c r="N4" s="266" t="s">
        <v>16</v>
      </c>
      <c r="O4" s="267" t="s">
        <v>22</v>
      </c>
      <c r="P4" s="267" t="s">
        <v>16</v>
      </c>
      <c r="Q4" s="268" t="s">
        <v>21</v>
      </c>
      <c r="R4" s="268" t="s">
        <v>16</v>
      </c>
      <c r="S4" s="262"/>
      <c r="T4" s="263" t="s">
        <v>13</v>
      </c>
      <c r="U4" s="263" t="s">
        <v>14</v>
      </c>
      <c r="V4" s="264" t="s">
        <v>17</v>
      </c>
      <c r="W4" s="264" t="s">
        <v>16</v>
      </c>
      <c r="X4" s="266" t="s">
        <v>20</v>
      </c>
      <c r="Y4" s="266" t="s">
        <v>16</v>
      </c>
      <c r="Z4" s="267" t="s">
        <v>22</v>
      </c>
      <c r="AA4" s="267" t="s">
        <v>16</v>
      </c>
      <c r="AB4" s="268" t="s">
        <v>21</v>
      </c>
      <c r="AC4" s="268" t="s">
        <v>16</v>
      </c>
    </row>
    <row r="5" spans="1:29" s="20" customFormat="1" x14ac:dyDescent="0.25">
      <c r="A5" s="157" t="s">
        <v>2</v>
      </c>
      <c r="B5" s="158">
        <v>131</v>
      </c>
      <c r="C5" s="159">
        <v>95</v>
      </c>
      <c r="D5" s="160">
        <v>40</v>
      </c>
      <c r="E5" s="161">
        <v>50.5</v>
      </c>
      <c r="F5" s="162">
        <v>75.5</v>
      </c>
      <c r="G5" s="252">
        <v>0.9</v>
      </c>
      <c r="H5" s="164"/>
      <c r="I5" s="165"/>
      <c r="J5" s="165"/>
      <c r="K5" s="166"/>
      <c r="L5" s="167"/>
      <c r="M5" s="191">
        <f>E5+1.2</f>
        <v>51.7</v>
      </c>
      <c r="N5" s="169"/>
      <c r="O5" s="170"/>
      <c r="P5" s="171"/>
      <c r="Q5" s="172"/>
      <c r="R5" s="173"/>
      <c r="S5" s="174"/>
      <c r="T5" s="269"/>
      <c r="U5" s="269"/>
      <c r="V5" s="270"/>
      <c r="W5" s="271"/>
      <c r="X5" s="272"/>
      <c r="Y5" s="272"/>
      <c r="Z5" s="273"/>
      <c r="AA5" s="274"/>
      <c r="AB5" s="275"/>
      <c r="AC5" s="275"/>
    </row>
    <row r="6" spans="1:29" x14ac:dyDescent="0.25">
      <c r="A6" s="183" t="s">
        <v>10</v>
      </c>
      <c r="B6" s="158">
        <v>66</v>
      </c>
      <c r="C6" s="159">
        <v>94</v>
      </c>
      <c r="D6" s="160">
        <v>41</v>
      </c>
      <c r="E6" s="161">
        <v>51.7</v>
      </c>
      <c r="F6" s="162">
        <v>78.7</v>
      </c>
      <c r="G6" s="252">
        <v>0.9</v>
      </c>
      <c r="H6" s="164"/>
      <c r="I6" s="165"/>
      <c r="J6" s="165"/>
      <c r="K6" s="166"/>
      <c r="L6" s="167"/>
      <c r="M6" s="191">
        <f t="shared" ref="M6:M34" si="0">E6+1.2</f>
        <v>52.900000000000006</v>
      </c>
      <c r="N6" s="169"/>
      <c r="O6" s="170"/>
      <c r="P6" s="171"/>
      <c r="Q6" s="172"/>
      <c r="R6" s="173"/>
      <c r="S6" s="174"/>
      <c r="T6" s="276"/>
      <c r="U6" s="276"/>
      <c r="V6" s="277"/>
      <c r="W6" s="271"/>
      <c r="X6" s="278"/>
      <c r="Y6" s="278"/>
      <c r="Z6" s="279"/>
      <c r="AA6" s="274"/>
      <c r="AB6" s="280"/>
      <c r="AC6" s="275"/>
    </row>
    <row r="7" spans="1:29" x14ac:dyDescent="0.25">
      <c r="A7" s="183" t="s">
        <v>11</v>
      </c>
      <c r="B7" s="158">
        <v>65</v>
      </c>
      <c r="C7" s="159">
        <v>96</v>
      </c>
      <c r="D7" s="160">
        <v>38</v>
      </c>
      <c r="E7" s="161">
        <v>49.4</v>
      </c>
      <c r="F7" s="162">
        <v>72.3</v>
      </c>
      <c r="G7" s="252">
        <v>0.8</v>
      </c>
      <c r="H7" s="164"/>
      <c r="I7" s="165"/>
      <c r="J7" s="165"/>
      <c r="K7" s="166"/>
      <c r="L7" s="167"/>
      <c r="M7" s="191">
        <f t="shared" si="0"/>
        <v>50.6</v>
      </c>
      <c r="N7" s="169"/>
      <c r="O7" s="170"/>
      <c r="P7" s="171"/>
      <c r="Q7" s="172"/>
      <c r="R7" s="173"/>
      <c r="S7" s="174"/>
      <c r="T7" s="276"/>
      <c r="U7" s="276"/>
      <c r="V7" s="277"/>
      <c r="W7" s="271"/>
      <c r="X7" s="278"/>
      <c r="Y7" s="278"/>
      <c r="Z7" s="279"/>
      <c r="AA7" s="274"/>
      <c r="AB7" s="280"/>
      <c r="AC7" s="275"/>
    </row>
    <row r="8" spans="1:29" x14ac:dyDescent="0.25">
      <c r="A8" s="183" t="s">
        <v>12</v>
      </c>
      <c r="B8" s="158">
        <v>96</v>
      </c>
      <c r="C8" s="159">
        <v>95</v>
      </c>
      <c r="D8" s="160">
        <v>40</v>
      </c>
      <c r="E8" s="161">
        <v>50.6</v>
      </c>
      <c r="F8" s="162">
        <v>72.900000000000006</v>
      </c>
      <c r="G8" s="252">
        <v>0.9</v>
      </c>
      <c r="H8" s="164"/>
      <c r="I8" s="165"/>
      <c r="J8" s="165"/>
      <c r="K8" s="166"/>
      <c r="L8" s="167"/>
      <c r="M8" s="191">
        <f t="shared" si="0"/>
        <v>51.800000000000004</v>
      </c>
      <c r="N8" s="169"/>
      <c r="O8" s="170"/>
      <c r="P8" s="171"/>
      <c r="Q8" s="172"/>
      <c r="R8" s="173"/>
      <c r="S8" s="174"/>
      <c r="T8" s="276"/>
      <c r="U8" s="276"/>
      <c r="V8" s="277"/>
      <c r="W8" s="271"/>
      <c r="X8" s="278"/>
      <c r="Y8" s="278"/>
      <c r="Z8" s="279"/>
      <c r="AA8" s="274"/>
      <c r="AB8" s="280"/>
      <c r="AC8" s="275"/>
    </row>
    <row r="9" spans="1:29" x14ac:dyDescent="0.25">
      <c r="A9" s="183" t="s">
        <v>24</v>
      </c>
      <c r="B9" s="158">
        <v>34</v>
      </c>
      <c r="C9" s="159">
        <v>94</v>
      </c>
      <c r="D9" s="160">
        <v>41</v>
      </c>
      <c r="E9" s="161">
        <v>50.1</v>
      </c>
      <c r="F9" s="162">
        <v>82.3</v>
      </c>
      <c r="G9" s="252">
        <v>0.9</v>
      </c>
      <c r="H9" s="164"/>
      <c r="I9" s="165"/>
      <c r="J9" s="165"/>
      <c r="K9" s="166"/>
      <c r="L9" s="167"/>
      <c r="M9" s="191">
        <f t="shared" si="0"/>
        <v>51.300000000000004</v>
      </c>
      <c r="N9" s="169"/>
      <c r="O9" s="170"/>
      <c r="P9" s="171"/>
      <c r="Q9" s="172"/>
      <c r="R9" s="173"/>
      <c r="S9" s="174"/>
      <c r="T9" s="276"/>
      <c r="U9" s="276"/>
      <c r="V9" s="277"/>
      <c r="W9" s="271"/>
      <c r="X9" s="278"/>
      <c r="Y9" s="278"/>
      <c r="Z9" s="279"/>
      <c r="AA9" s="274"/>
      <c r="AB9" s="280"/>
      <c r="AC9" s="275"/>
    </row>
    <row r="10" spans="1:29" s="20" customFormat="1" x14ac:dyDescent="0.25">
      <c r="A10" s="157" t="s">
        <v>3</v>
      </c>
      <c r="B10" s="158">
        <v>123</v>
      </c>
      <c r="C10" s="159">
        <v>97</v>
      </c>
      <c r="D10" s="160">
        <v>22</v>
      </c>
      <c r="E10" s="161">
        <v>40</v>
      </c>
      <c r="F10" s="162">
        <v>49.5</v>
      </c>
      <c r="G10" s="252">
        <v>1.8</v>
      </c>
      <c r="H10" s="164"/>
      <c r="I10" s="165"/>
      <c r="J10" s="165"/>
      <c r="K10" s="166"/>
      <c r="L10" s="167"/>
      <c r="M10" s="191">
        <f t="shared" si="0"/>
        <v>41.2</v>
      </c>
      <c r="N10" s="169"/>
      <c r="O10" s="170"/>
      <c r="P10" s="171"/>
      <c r="Q10" s="172"/>
      <c r="R10" s="173"/>
      <c r="S10" s="174"/>
      <c r="T10" s="269"/>
      <c r="U10" s="269"/>
      <c r="V10" s="270"/>
      <c r="W10" s="271"/>
      <c r="X10" s="272"/>
      <c r="Y10" s="272"/>
      <c r="Z10" s="273"/>
      <c r="AA10" s="274"/>
      <c r="AB10" s="275"/>
      <c r="AC10" s="275"/>
    </row>
    <row r="11" spans="1:29" x14ac:dyDescent="0.25">
      <c r="A11" s="183" t="s">
        <v>10</v>
      </c>
      <c r="B11" s="158">
        <v>62</v>
      </c>
      <c r="C11" s="159">
        <v>97</v>
      </c>
      <c r="D11" s="160">
        <v>27</v>
      </c>
      <c r="E11" s="161">
        <v>41.3</v>
      </c>
      <c r="F11" s="162">
        <v>54.8</v>
      </c>
      <c r="G11" s="252">
        <v>1.8</v>
      </c>
      <c r="H11" s="164"/>
      <c r="I11" s="165"/>
      <c r="J11" s="165"/>
      <c r="K11" s="166"/>
      <c r="L11" s="167"/>
      <c r="M11" s="191">
        <f t="shared" si="0"/>
        <v>42.5</v>
      </c>
      <c r="N11" s="169"/>
      <c r="O11" s="170"/>
      <c r="P11" s="171"/>
      <c r="Q11" s="172"/>
      <c r="R11" s="173"/>
      <c r="S11" s="174"/>
      <c r="T11" s="276"/>
      <c r="U11" s="276"/>
      <c r="V11" s="277"/>
      <c r="W11" s="271"/>
      <c r="X11" s="278"/>
      <c r="Y11" s="278"/>
      <c r="Z11" s="279"/>
      <c r="AA11" s="274"/>
      <c r="AB11" s="280"/>
      <c r="AC11" s="275"/>
    </row>
    <row r="12" spans="1:29" x14ac:dyDescent="0.25">
      <c r="A12" s="183" t="s">
        <v>11</v>
      </c>
      <c r="B12" s="158">
        <v>61</v>
      </c>
      <c r="C12" s="159">
        <v>97</v>
      </c>
      <c r="D12" s="160">
        <v>16</v>
      </c>
      <c r="E12" s="161">
        <v>38.6</v>
      </c>
      <c r="F12" s="162">
        <v>44.2</v>
      </c>
      <c r="G12" s="252">
        <v>1.7</v>
      </c>
      <c r="H12" s="164"/>
      <c r="I12" s="165"/>
      <c r="J12" s="165"/>
      <c r="K12" s="166"/>
      <c r="L12" s="167"/>
      <c r="M12" s="191">
        <f t="shared" si="0"/>
        <v>39.800000000000004</v>
      </c>
      <c r="N12" s="169"/>
      <c r="O12" s="170"/>
      <c r="P12" s="171"/>
      <c r="Q12" s="172"/>
      <c r="R12" s="173"/>
      <c r="S12" s="174"/>
      <c r="T12" s="276"/>
      <c r="U12" s="276"/>
      <c r="V12" s="277"/>
      <c r="W12" s="271"/>
      <c r="X12" s="278"/>
      <c r="Y12" s="278"/>
      <c r="Z12" s="279"/>
      <c r="AA12" s="274"/>
      <c r="AB12" s="280"/>
      <c r="AC12" s="275"/>
    </row>
    <row r="13" spans="1:29" x14ac:dyDescent="0.25">
      <c r="A13" s="183" t="s">
        <v>12</v>
      </c>
      <c r="B13" s="158">
        <v>97</v>
      </c>
      <c r="C13" s="159">
        <v>97</v>
      </c>
      <c r="D13" s="160">
        <v>23</v>
      </c>
      <c r="E13" s="161">
        <v>40.799999999999997</v>
      </c>
      <c r="F13" s="162">
        <v>49.4</v>
      </c>
      <c r="G13" s="252">
        <v>1.8</v>
      </c>
      <c r="H13" s="164"/>
      <c r="I13" s="165"/>
      <c r="J13" s="165"/>
      <c r="K13" s="166"/>
      <c r="L13" s="167"/>
      <c r="M13" s="191">
        <f t="shared" si="0"/>
        <v>42</v>
      </c>
      <c r="N13" s="169"/>
      <c r="O13" s="170"/>
      <c r="P13" s="171"/>
      <c r="Q13" s="172"/>
      <c r="R13" s="173"/>
      <c r="S13" s="174"/>
      <c r="T13" s="276"/>
      <c r="U13" s="276"/>
      <c r="V13" s="277"/>
      <c r="W13" s="271"/>
      <c r="X13" s="278"/>
      <c r="Y13" s="278"/>
      <c r="Z13" s="279"/>
      <c r="AA13" s="274"/>
      <c r="AB13" s="280"/>
      <c r="AC13" s="275"/>
    </row>
    <row r="14" spans="1:29" x14ac:dyDescent="0.25">
      <c r="A14" s="183" t="s">
        <v>24</v>
      </c>
      <c r="B14" s="158">
        <v>26</v>
      </c>
      <c r="C14" s="159">
        <v>96</v>
      </c>
      <c r="D14" s="160">
        <v>19</v>
      </c>
      <c r="E14" s="161">
        <v>37</v>
      </c>
      <c r="F14" s="162">
        <v>50</v>
      </c>
      <c r="G14" s="252">
        <v>1.6</v>
      </c>
      <c r="H14" s="164"/>
      <c r="I14" s="165"/>
      <c r="J14" s="165"/>
      <c r="K14" s="166"/>
      <c r="L14" s="167"/>
      <c r="M14" s="191">
        <f t="shared" si="0"/>
        <v>38.200000000000003</v>
      </c>
      <c r="N14" s="169"/>
      <c r="O14" s="170"/>
      <c r="P14" s="171"/>
      <c r="Q14" s="172"/>
      <c r="R14" s="173"/>
      <c r="S14" s="174"/>
      <c r="T14" s="276"/>
      <c r="U14" s="276"/>
      <c r="V14" s="277"/>
      <c r="W14" s="271"/>
      <c r="X14" s="278"/>
      <c r="Y14" s="278"/>
      <c r="Z14" s="279"/>
      <c r="AA14" s="274"/>
      <c r="AB14" s="280"/>
      <c r="AC14" s="275"/>
    </row>
    <row r="15" spans="1:29" s="20" customFormat="1" x14ac:dyDescent="0.25">
      <c r="A15" s="157" t="s">
        <v>4</v>
      </c>
      <c r="B15" s="158">
        <v>142</v>
      </c>
      <c r="C15" s="159">
        <v>97</v>
      </c>
      <c r="D15" s="160">
        <v>32</v>
      </c>
      <c r="E15" s="161">
        <v>48.7</v>
      </c>
      <c r="F15" s="162">
        <v>73.900000000000006</v>
      </c>
      <c r="G15" s="252">
        <v>3</v>
      </c>
      <c r="H15" s="164"/>
      <c r="I15" s="165"/>
      <c r="J15" s="165"/>
      <c r="K15" s="166"/>
      <c r="L15" s="167"/>
      <c r="M15" s="191">
        <f t="shared" si="0"/>
        <v>49.900000000000006</v>
      </c>
      <c r="N15" s="169"/>
      <c r="O15" s="170"/>
      <c r="P15" s="171"/>
      <c r="Q15" s="172"/>
      <c r="R15" s="173"/>
      <c r="S15" s="174"/>
      <c r="T15" s="269"/>
      <c r="U15" s="269"/>
      <c r="V15" s="270"/>
      <c r="W15" s="271"/>
      <c r="X15" s="272"/>
      <c r="Y15" s="272"/>
      <c r="Z15" s="273"/>
      <c r="AA15" s="274"/>
      <c r="AB15" s="275"/>
      <c r="AC15" s="275"/>
    </row>
    <row r="16" spans="1:29" x14ac:dyDescent="0.25">
      <c r="A16" s="183" t="s">
        <v>10</v>
      </c>
      <c r="B16" s="158">
        <v>75</v>
      </c>
      <c r="C16" s="159">
        <v>99</v>
      </c>
      <c r="D16" s="160">
        <v>43</v>
      </c>
      <c r="E16" s="161">
        <v>52.4</v>
      </c>
      <c r="F16" s="162">
        <v>74.599999999999994</v>
      </c>
      <c r="G16" s="252">
        <v>3.2</v>
      </c>
      <c r="H16" s="164"/>
      <c r="I16" s="165"/>
      <c r="J16" s="165"/>
      <c r="K16" s="166"/>
      <c r="L16" s="167"/>
      <c r="M16" s="191">
        <f t="shared" si="0"/>
        <v>53.6</v>
      </c>
      <c r="N16" s="169"/>
      <c r="O16" s="170"/>
      <c r="P16" s="171"/>
      <c r="Q16" s="172"/>
      <c r="R16" s="173"/>
      <c r="S16" s="174"/>
      <c r="T16" s="276"/>
      <c r="U16" s="276"/>
      <c r="V16" s="277"/>
      <c r="W16" s="271"/>
      <c r="X16" s="278"/>
      <c r="Y16" s="278"/>
      <c r="Z16" s="279"/>
      <c r="AA16" s="274"/>
      <c r="AB16" s="280"/>
      <c r="AC16" s="275"/>
    </row>
    <row r="17" spans="1:29" x14ac:dyDescent="0.25">
      <c r="A17" s="183" t="s">
        <v>11</v>
      </c>
      <c r="B17" s="158">
        <v>67</v>
      </c>
      <c r="C17" s="159">
        <v>96</v>
      </c>
      <c r="D17" s="160">
        <v>21</v>
      </c>
      <c r="E17" s="161">
        <v>44.6</v>
      </c>
      <c r="F17" s="162">
        <v>73.099999999999994</v>
      </c>
      <c r="G17" s="252">
        <v>2.8</v>
      </c>
      <c r="H17" s="164"/>
      <c r="I17" s="165"/>
      <c r="J17" s="165"/>
      <c r="K17" s="166"/>
      <c r="L17" s="167"/>
      <c r="M17" s="191">
        <f t="shared" si="0"/>
        <v>45.800000000000004</v>
      </c>
      <c r="N17" s="169"/>
      <c r="O17" s="170"/>
      <c r="P17" s="171"/>
      <c r="Q17" s="172"/>
      <c r="R17" s="173"/>
      <c r="S17" s="174"/>
      <c r="T17" s="276"/>
      <c r="U17" s="276"/>
      <c r="V17" s="277"/>
      <c r="W17" s="271"/>
      <c r="X17" s="278"/>
      <c r="Y17" s="278"/>
      <c r="Z17" s="279"/>
      <c r="AA17" s="274"/>
      <c r="AB17" s="280"/>
      <c r="AC17" s="275"/>
    </row>
    <row r="18" spans="1:29" x14ac:dyDescent="0.25">
      <c r="A18" s="183" t="s">
        <v>12</v>
      </c>
      <c r="B18" s="158">
        <v>105</v>
      </c>
      <c r="C18" s="159">
        <v>97</v>
      </c>
      <c r="D18" s="160">
        <v>33</v>
      </c>
      <c r="E18" s="161">
        <v>50</v>
      </c>
      <c r="F18" s="162">
        <v>76.099999999999994</v>
      </c>
      <c r="G18" s="252">
        <v>3</v>
      </c>
      <c r="H18" s="164"/>
      <c r="I18" s="165"/>
      <c r="J18" s="165"/>
      <c r="K18" s="166"/>
      <c r="L18" s="167"/>
      <c r="M18" s="191">
        <f t="shared" si="0"/>
        <v>51.2</v>
      </c>
      <c r="N18" s="169"/>
      <c r="O18" s="170"/>
      <c r="P18" s="171"/>
      <c r="Q18" s="172"/>
      <c r="R18" s="173"/>
      <c r="S18" s="174"/>
      <c r="T18" s="276"/>
      <c r="U18" s="276"/>
      <c r="V18" s="277"/>
      <c r="W18" s="271"/>
      <c r="X18" s="278"/>
      <c r="Y18" s="278"/>
      <c r="Z18" s="279"/>
      <c r="AA18" s="274"/>
      <c r="AB18" s="280"/>
      <c r="AC18" s="275"/>
    </row>
    <row r="19" spans="1:29" x14ac:dyDescent="0.25">
      <c r="A19" s="183" t="s">
        <v>24</v>
      </c>
      <c r="B19" s="158">
        <v>37</v>
      </c>
      <c r="C19" s="159">
        <v>97</v>
      </c>
      <c r="D19" s="160">
        <v>30</v>
      </c>
      <c r="E19" s="161">
        <v>45</v>
      </c>
      <c r="F19" s="162">
        <v>67.5</v>
      </c>
      <c r="G19" s="252">
        <v>2.8</v>
      </c>
      <c r="H19" s="164"/>
      <c r="I19" s="165"/>
      <c r="J19" s="165"/>
      <c r="K19" s="166"/>
      <c r="L19" s="167"/>
      <c r="M19" s="191">
        <f t="shared" si="0"/>
        <v>46.2</v>
      </c>
      <c r="N19" s="169"/>
      <c r="O19" s="170"/>
      <c r="P19" s="171"/>
      <c r="Q19" s="172"/>
      <c r="R19" s="173"/>
      <c r="S19" s="174"/>
      <c r="T19" s="276"/>
      <c r="U19" s="276"/>
      <c r="V19" s="277"/>
      <c r="W19" s="271"/>
      <c r="X19" s="278"/>
      <c r="Y19" s="278"/>
      <c r="Z19" s="279"/>
      <c r="AA19" s="274"/>
      <c r="AB19" s="280"/>
      <c r="AC19" s="275"/>
    </row>
    <row r="20" spans="1:29" s="20" customFormat="1" x14ac:dyDescent="0.25">
      <c r="A20" s="157" t="s">
        <v>5</v>
      </c>
      <c r="B20" s="158">
        <v>134</v>
      </c>
      <c r="C20" s="159">
        <v>97</v>
      </c>
      <c r="D20" s="160">
        <v>37</v>
      </c>
      <c r="E20" s="161">
        <v>44.8</v>
      </c>
      <c r="F20" s="162">
        <v>60.4</v>
      </c>
      <c r="G20" s="252">
        <v>3.7</v>
      </c>
      <c r="H20" s="164"/>
      <c r="I20" s="165"/>
      <c r="J20" s="165"/>
      <c r="K20" s="166"/>
      <c r="L20" s="167"/>
      <c r="M20" s="191">
        <f t="shared" si="0"/>
        <v>46</v>
      </c>
      <c r="N20" s="169"/>
      <c r="O20" s="170"/>
      <c r="P20" s="171"/>
      <c r="Q20" s="172"/>
      <c r="R20" s="173"/>
      <c r="S20" s="174"/>
      <c r="T20" s="269"/>
      <c r="U20" s="269"/>
      <c r="V20" s="270"/>
      <c r="W20" s="271"/>
      <c r="X20" s="272"/>
      <c r="Y20" s="272"/>
      <c r="Z20" s="273"/>
      <c r="AA20" s="274"/>
      <c r="AB20" s="275"/>
      <c r="AC20" s="275"/>
    </row>
    <row r="21" spans="1:29" x14ac:dyDescent="0.25">
      <c r="A21" s="183" t="s">
        <v>10</v>
      </c>
      <c r="B21" s="158">
        <v>70</v>
      </c>
      <c r="C21" s="159">
        <v>95</v>
      </c>
      <c r="D21" s="160">
        <v>39</v>
      </c>
      <c r="E21" s="161">
        <v>44.8</v>
      </c>
      <c r="F21" s="162">
        <v>60</v>
      </c>
      <c r="G21" s="252">
        <v>3.7</v>
      </c>
      <c r="H21" s="164"/>
      <c r="I21" s="165"/>
      <c r="J21" s="165"/>
      <c r="K21" s="166"/>
      <c r="L21" s="167"/>
      <c r="M21" s="191">
        <f t="shared" si="0"/>
        <v>46</v>
      </c>
      <c r="N21" s="169"/>
      <c r="O21" s="170"/>
      <c r="P21" s="171"/>
      <c r="Q21" s="172"/>
      <c r="R21" s="173"/>
      <c r="S21" s="174"/>
      <c r="T21" s="276"/>
      <c r="U21" s="276"/>
      <c r="V21" s="277"/>
      <c r="W21" s="271"/>
      <c r="X21" s="278"/>
      <c r="Y21" s="278"/>
      <c r="Z21" s="279"/>
      <c r="AA21" s="274"/>
      <c r="AB21" s="280"/>
      <c r="AC21" s="275"/>
    </row>
    <row r="22" spans="1:29" x14ac:dyDescent="0.25">
      <c r="A22" s="183" t="s">
        <v>11</v>
      </c>
      <c r="B22" s="158">
        <v>64</v>
      </c>
      <c r="C22" s="159">
        <v>100</v>
      </c>
      <c r="D22" s="160">
        <v>34</v>
      </c>
      <c r="E22" s="161">
        <v>44.8</v>
      </c>
      <c r="F22" s="162">
        <v>60.9</v>
      </c>
      <c r="G22" s="252">
        <v>3.7</v>
      </c>
      <c r="H22" s="164"/>
      <c r="I22" s="165"/>
      <c r="J22" s="165"/>
      <c r="K22" s="166"/>
      <c r="L22" s="167"/>
      <c r="M22" s="191">
        <f t="shared" si="0"/>
        <v>46</v>
      </c>
      <c r="N22" s="169"/>
      <c r="O22" s="170"/>
      <c r="P22" s="171"/>
      <c r="Q22" s="172"/>
      <c r="R22" s="173"/>
      <c r="S22" s="174"/>
      <c r="T22" s="276"/>
      <c r="U22" s="276"/>
      <c r="V22" s="277"/>
      <c r="W22" s="271"/>
      <c r="X22" s="278"/>
      <c r="Y22" s="278"/>
      <c r="Z22" s="279"/>
      <c r="AA22" s="274"/>
      <c r="AB22" s="280"/>
      <c r="AC22" s="275"/>
    </row>
    <row r="23" spans="1:29" x14ac:dyDescent="0.25">
      <c r="A23" s="183" t="s">
        <v>12</v>
      </c>
      <c r="B23" s="158">
        <v>104</v>
      </c>
      <c r="C23" s="159">
        <v>97</v>
      </c>
      <c r="D23" s="160">
        <v>39</v>
      </c>
      <c r="E23" s="161">
        <v>45.5</v>
      </c>
      <c r="F23" s="162">
        <v>61.5</v>
      </c>
      <c r="G23" s="252">
        <v>3.8</v>
      </c>
      <c r="H23" s="164"/>
      <c r="I23" s="165"/>
      <c r="J23" s="165"/>
      <c r="K23" s="166"/>
      <c r="L23" s="167"/>
      <c r="M23" s="191">
        <f t="shared" si="0"/>
        <v>46.7</v>
      </c>
      <c r="N23" s="169"/>
      <c r="O23" s="170"/>
      <c r="P23" s="171"/>
      <c r="Q23" s="172"/>
      <c r="R23" s="173"/>
      <c r="S23" s="174"/>
      <c r="T23" s="276"/>
      <c r="U23" s="276"/>
      <c r="V23" s="277"/>
      <c r="W23" s="271"/>
      <c r="X23" s="278"/>
      <c r="Y23" s="278"/>
      <c r="Z23" s="279"/>
      <c r="AA23" s="274"/>
      <c r="AB23" s="280"/>
      <c r="AC23" s="275"/>
    </row>
    <row r="24" spans="1:29" x14ac:dyDescent="0.25">
      <c r="A24" s="183" t="s">
        <v>24</v>
      </c>
      <c r="B24" s="158">
        <v>28</v>
      </c>
      <c r="C24" s="159">
        <v>97</v>
      </c>
      <c r="D24" s="160">
        <v>29</v>
      </c>
      <c r="E24" s="161">
        <v>42.1</v>
      </c>
      <c r="F24" s="162">
        <v>53.5</v>
      </c>
      <c r="G24" s="252">
        <v>3.6</v>
      </c>
      <c r="H24" s="164"/>
      <c r="I24" s="165"/>
      <c r="J24" s="165"/>
      <c r="K24" s="166"/>
      <c r="L24" s="167"/>
      <c r="M24" s="191">
        <f t="shared" si="0"/>
        <v>43.300000000000004</v>
      </c>
      <c r="N24" s="169"/>
      <c r="O24" s="170"/>
      <c r="P24" s="171"/>
      <c r="Q24" s="172"/>
      <c r="R24" s="173"/>
      <c r="S24" s="174"/>
      <c r="T24" s="276"/>
      <c r="U24" s="276"/>
      <c r="V24" s="277"/>
      <c r="W24" s="271"/>
      <c r="X24" s="278"/>
      <c r="Y24" s="278"/>
      <c r="Z24" s="279"/>
      <c r="AA24" s="274"/>
      <c r="AB24" s="280"/>
      <c r="AC24" s="275"/>
    </row>
    <row r="25" spans="1:29" s="20" customFormat="1" x14ac:dyDescent="0.25">
      <c r="A25" s="157" t="s">
        <v>6</v>
      </c>
      <c r="B25" s="158">
        <v>147</v>
      </c>
      <c r="C25" s="159">
        <v>98</v>
      </c>
      <c r="D25" s="160">
        <v>30</v>
      </c>
      <c r="E25" s="161">
        <v>41.1</v>
      </c>
      <c r="F25" s="162">
        <v>54.4</v>
      </c>
      <c r="G25" s="252">
        <v>4.4000000000000004</v>
      </c>
      <c r="H25" s="164"/>
      <c r="I25" s="165"/>
      <c r="J25" s="165"/>
      <c r="K25" s="166"/>
      <c r="L25" s="167"/>
      <c r="M25" s="191">
        <f t="shared" si="0"/>
        <v>42.300000000000004</v>
      </c>
      <c r="N25" s="169"/>
      <c r="O25" s="170"/>
      <c r="P25" s="171"/>
      <c r="Q25" s="172"/>
      <c r="R25" s="173"/>
      <c r="S25" s="174"/>
      <c r="T25" s="269"/>
      <c r="U25" s="269"/>
      <c r="V25" s="270"/>
      <c r="W25" s="271"/>
      <c r="X25" s="272"/>
      <c r="Y25" s="272"/>
      <c r="Z25" s="273"/>
      <c r="AA25" s="274"/>
      <c r="AB25" s="275"/>
      <c r="AC25" s="275"/>
    </row>
    <row r="26" spans="1:29" x14ac:dyDescent="0.25">
      <c r="A26" s="183" t="s">
        <v>10</v>
      </c>
      <c r="B26" s="158">
        <v>78</v>
      </c>
      <c r="C26" s="159">
        <v>96</v>
      </c>
      <c r="D26" s="160">
        <v>40</v>
      </c>
      <c r="E26" s="161">
        <v>45.1</v>
      </c>
      <c r="F26" s="162">
        <v>66.599999999999994</v>
      </c>
      <c r="G26" s="252">
        <v>4.7</v>
      </c>
      <c r="H26" s="164"/>
      <c r="I26" s="165"/>
      <c r="J26" s="165"/>
      <c r="K26" s="166"/>
      <c r="L26" s="167"/>
      <c r="M26" s="191">
        <f t="shared" si="0"/>
        <v>46.300000000000004</v>
      </c>
      <c r="N26" s="169"/>
      <c r="O26" s="170"/>
      <c r="P26" s="171"/>
      <c r="Q26" s="172"/>
      <c r="R26" s="173"/>
      <c r="S26" s="174"/>
      <c r="T26" s="276"/>
      <c r="U26" s="276"/>
      <c r="V26" s="277"/>
      <c r="W26" s="271"/>
      <c r="X26" s="278"/>
      <c r="Y26" s="278"/>
      <c r="Z26" s="279"/>
      <c r="AA26" s="274"/>
      <c r="AB26" s="280"/>
      <c r="AC26" s="275"/>
    </row>
    <row r="27" spans="1:29" x14ac:dyDescent="0.25">
      <c r="A27" s="183" t="s">
        <v>11</v>
      </c>
      <c r="B27" s="158">
        <v>69</v>
      </c>
      <c r="C27" s="159">
        <v>100</v>
      </c>
      <c r="D27" s="160">
        <v>19</v>
      </c>
      <c r="E27" s="161">
        <v>36.700000000000003</v>
      </c>
      <c r="F27" s="162">
        <v>40.5</v>
      </c>
      <c r="G27" s="252">
        <v>4.0999999999999996</v>
      </c>
      <c r="H27" s="164"/>
      <c r="I27" s="165"/>
      <c r="J27" s="165"/>
      <c r="K27" s="166"/>
      <c r="L27" s="167"/>
      <c r="M27" s="191">
        <f t="shared" si="0"/>
        <v>37.900000000000006</v>
      </c>
      <c r="N27" s="169"/>
      <c r="O27" s="170"/>
      <c r="P27" s="171"/>
      <c r="Q27" s="172"/>
      <c r="R27" s="173"/>
      <c r="S27" s="174"/>
      <c r="T27" s="276"/>
      <c r="U27" s="276"/>
      <c r="V27" s="277"/>
      <c r="W27" s="271"/>
      <c r="X27" s="278"/>
      <c r="Y27" s="278"/>
      <c r="Z27" s="279"/>
      <c r="AA27" s="274"/>
      <c r="AB27" s="280"/>
      <c r="AC27" s="275"/>
    </row>
    <row r="28" spans="1:29" x14ac:dyDescent="0.25">
      <c r="A28" s="183" t="s">
        <v>12</v>
      </c>
      <c r="B28" s="158">
        <v>122</v>
      </c>
      <c r="C28" s="159">
        <v>98</v>
      </c>
      <c r="D28" s="160">
        <v>32</v>
      </c>
      <c r="E28" s="161">
        <v>42</v>
      </c>
      <c r="F28" s="162">
        <v>56.5</v>
      </c>
      <c r="G28" s="252">
        <v>4.5</v>
      </c>
      <c r="H28" s="164"/>
      <c r="I28" s="165"/>
      <c r="J28" s="165"/>
      <c r="K28" s="166"/>
      <c r="L28" s="167"/>
      <c r="M28" s="191">
        <f t="shared" si="0"/>
        <v>43.2</v>
      </c>
      <c r="N28" s="169"/>
      <c r="O28" s="170"/>
      <c r="P28" s="171"/>
      <c r="Q28" s="172"/>
      <c r="R28" s="173"/>
      <c r="S28" s="174"/>
      <c r="T28" s="276"/>
      <c r="U28" s="276"/>
      <c r="V28" s="277"/>
      <c r="W28" s="271"/>
      <c r="X28" s="278"/>
      <c r="Y28" s="278"/>
      <c r="Z28" s="279"/>
      <c r="AA28" s="274"/>
      <c r="AB28" s="280"/>
      <c r="AC28" s="275"/>
    </row>
    <row r="29" spans="1:29" x14ac:dyDescent="0.25">
      <c r="A29" s="183" t="s">
        <v>24</v>
      </c>
      <c r="B29" s="158">
        <v>24</v>
      </c>
      <c r="C29" s="159">
        <v>100</v>
      </c>
      <c r="D29" s="160">
        <v>21</v>
      </c>
      <c r="E29" s="161">
        <v>37.5</v>
      </c>
      <c r="F29" s="162">
        <v>45.8</v>
      </c>
      <c r="G29" s="252">
        <v>4.0999999999999996</v>
      </c>
      <c r="H29" s="164"/>
      <c r="I29" s="165"/>
      <c r="J29" s="165"/>
      <c r="K29" s="166"/>
      <c r="L29" s="167"/>
      <c r="M29" s="191">
        <f t="shared" si="0"/>
        <v>38.700000000000003</v>
      </c>
      <c r="N29" s="169"/>
      <c r="O29" s="170"/>
      <c r="P29" s="171"/>
      <c r="Q29" s="172"/>
      <c r="R29" s="173"/>
      <c r="S29" s="174"/>
      <c r="T29" s="276"/>
      <c r="U29" s="276"/>
      <c r="V29" s="277"/>
      <c r="W29" s="271"/>
      <c r="X29" s="278"/>
      <c r="Y29" s="278"/>
      <c r="Z29" s="279"/>
      <c r="AA29" s="274"/>
      <c r="AB29" s="280"/>
      <c r="AC29" s="275"/>
    </row>
    <row r="30" spans="1:29" s="20" customFormat="1" x14ac:dyDescent="0.25">
      <c r="A30" s="157" t="s">
        <v>7</v>
      </c>
      <c r="B30" s="158">
        <v>121</v>
      </c>
      <c r="C30" s="159">
        <v>94</v>
      </c>
      <c r="D30" s="160">
        <v>20</v>
      </c>
      <c r="E30" s="161">
        <v>40.299999999999997</v>
      </c>
      <c r="F30" s="162">
        <v>53.7</v>
      </c>
      <c r="G30" s="252">
        <v>5.4</v>
      </c>
      <c r="H30" s="164"/>
      <c r="I30" s="165"/>
      <c r="J30" s="165"/>
      <c r="K30" s="166"/>
      <c r="L30" s="167"/>
      <c r="M30" s="191">
        <f t="shared" si="0"/>
        <v>41.5</v>
      </c>
      <c r="N30" s="169"/>
      <c r="O30" s="170"/>
      <c r="P30" s="171"/>
      <c r="Q30" s="172"/>
      <c r="R30" s="173"/>
      <c r="S30" s="174"/>
      <c r="T30" s="269"/>
      <c r="U30" s="269"/>
      <c r="V30" s="270"/>
      <c r="W30" s="271"/>
      <c r="X30" s="272"/>
      <c r="Y30" s="272"/>
      <c r="Z30" s="273"/>
      <c r="AA30" s="274"/>
      <c r="AB30" s="275"/>
      <c r="AC30" s="275"/>
    </row>
    <row r="31" spans="1:29" x14ac:dyDescent="0.25">
      <c r="A31" s="183" t="s">
        <v>10</v>
      </c>
      <c r="B31" s="158">
        <v>60</v>
      </c>
      <c r="C31" s="159">
        <v>95</v>
      </c>
      <c r="D31" s="160">
        <v>22</v>
      </c>
      <c r="E31" s="161">
        <v>41.6</v>
      </c>
      <c r="F31" s="162">
        <v>52.3</v>
      </c>
      <c r="G31" s="252">
        <v>5.6</v>
      </c>
      <c r="H31" s="164"/>
      <c r="I31" s="165"/>
      <c r="J31" s="165"/>
      <c r="K31" s="166"/>
      <c r="L31" s="167"/>
      <c r="M31" s="191">
        <f t="shared" si="0"/>
        <v>42.800000000000004</v>
      </c>
      <c r="N31" s="169"/>
      <c r="O31" s="170"/>
      <c r="P31" s="171"/>
      <c r="Q31" s="172"/>
      <c r="R31" s="173"/>
      <c r="S31" s="174"/>
      <c r="T31" s="276"/>
      <c r="U31" s="276"/>
      <c r="V31" s="277"/>
      <c r="W31" s="271"/>
      <c r="X31" s="278"/>
      <c r="Y31" s="278"/>
      <c r="Z31" s="279"/>
      <c r="AA31" s="274"/>
      <c r="AB31" s="280"/>
      <c r="AC31" s="275"/>
    </row>
    <row r="32" spans="1:29" x14ac:dyDescent="0.25">
      <c r="A32" s="183" t="s">
        <v>11</v>
      </c>
      <c r="B32" s="158">
        <v>61</v>
      </c>
      <c r="C32" s="159">
        <v>92</v>
      </c>
      <c r="D32" s="160">
        <v>18</v>
      </c>
      <c r="E32" s="161">
        <v>39</v>
      </c>
      <c r="F32" s="162">
        <v>55</v>
      </c>
      <c r="G32" s="252">
        <v>5.3</v>
      </c>
      <c r="H32" s="164"/>
      <c r="I32" s="165"/>
      <c r="J32" s="165"/>
      <c r="K32" s="166"/>
      <c r="L32" s="167"/>
      <c r="M32" s="191">
        <f t="shared" si="0"/>
        <v>40.200000000000003</v>
      </c>
      <c r="N32" s="169"/>
      <c r="O32" s="170"/>
      <c r="P32" s="171"/>
      <c r="Q32" s="172"/>
      <c r="R32" s="173"/>
      <c r="S32" s="174"/>
      <c r="T32" s="276"/>
      <c r="U32" s="276"/>
      <c r="V32" s="277"/>
      <c r="W32" s="271"/>
      <c r="X32" s="278"/>
      <c r="Y32" s="278"/>
      <c r="Z32" s="279"/>
      <c r="AA32" s="274"/>
      <c r="AB32" s="280"/>
      <c r="AC32" s="275"/>
    </row>
    <row r="33" spans="1:29" x14ac:dyDescent="0.25">
      <c r="A33" s="183" t="s">
        <v>12</v>
      </c>
      <c r="B33" s="158">
        <v>98</v>
      </c>
      <c r="C33" s="159">
        <v>95</v>
      </c>
      <c r="D33" s="160">
        <v>21</v>
      </c>
      <c r="E33" s="161">
        <v>40.799999999999997</v>
      </c>
      <c r="F33" s="162">
        <v>53</v>
      </c>
      <c r="G33" s="252">
        <v>5.5</v>
      </c>
      <c r="H33" s="164"/>
      <c r="I33" s="165"/>
      <c r="J33" s="165"/>
      <c r="K33" s="166"/>
      <c r="L33" s="167"/>
      <c r="M33" s="191">
        <f t="shared" si="0"/>
        <v>42</v>
      </c>
      <c r="N33" s="169"/>
      <c r="O33" s="170"/>
      <c r="P33" s="171"/>
      <c r="Q33" s="172"/>
      <c r="R33" s="173"/>
      <c r="S33" s="174"/>
      <c r="T33" s="276"/>
      <c r="U33" s="276"/>
      <c r="V33" s="277"/>
      <c r="W33" s="271"/>
      <c r="X33" s="278"/>
      <c r="Y33" s="278"/>
      <c r="Z33" s="279"/>
      <c r="AA33" s="274"/>
      <c r="AB33" s="280"/>
      <c r="AC33" s="275"/>
    </row>
    <row r="34" spans="1:29" x14ac:dyDescent="0.25">
      <c r="A34" s="183" t="s">
        <v>24</v>
      </c>
      <c r="B34" s="158">
        <v>19</v>
      </c>
      <c r="C34" s="159">
        <v>86</v>
      </c>
      <c r="D34" s="160">
        <v>11</v>
      </c>
      <c r="E34" s="161">
        <v>38.200000000000003</v>
      </c>
      <c r="F34" s="162">
        <v>57.7</v>
      </c>
      <c r="G34" s="252">
        <v>5.2</v>
      </c>
      <c r="H34" s="164"/>
      <c r="I34" s="165"/>
      <c r="J34" s="165"/>
      <c r="K34" s="166"/>
      <c r="L34" s="167"/>
      <c r="M34" s="191">
        <f t="shared" si="0"/>
        <v>39.400000000000006</v>
      </c>
      <c r="N34" s="169"/>
      <c r="O34" s="170"/>
      <c r="P34" s="171"/>
      <c r="Q34" s="172"/>
      <c r="R34" s="173"/>
      <c r="S34" s="174"/>
      <c r="T34" s="276"/>
      <c r="U34" s="276"/>
      <c r="V34" s="277"/>
      <c r="W34" s="271"/>
      <c r="X34" s="278"/>
      <c r="Y34" s="278"/>
      <c r="Z34" s="279"/>
      <c r="AA34" s="274"/>
      <c r="AB34" s="280"/>
      <c r="AC34" s="275"/>
    </row>
    <row r="35" spans="1:29" x14ac:dyDescent="0.25">
      <c r="B35" s="253"/>
      <c r="C35" s="254"/>
      <c r="F35" s="140"/>
      <c r="M35" s="20"/>
      <c r="N35" s="141"/>
      <c r="O35" s="20"/>
      <c r="P35" s="141"/>
      <c r="Q35" s="20"/>
      <c r="R35" s="141"/>
    </row>
    <row r="36" spans="1:29" x14ac:dyDescent="0.25">
      <c r="A36" s="141" t="s">
        <v>36</v>
      </c>
      <c r="B36" s="255">
        <f>SUM(B6,B11,B16,B21,B26,B31)</f>
        <v>411</v>
      </c>
      <c r="C36" s="255">
        <f>AVERAGE(C6,C11,C16,C21,C26,C31)</f>
        <v>96</v>
      </c>
      <c r="D36" s="240">
        <f>AVERAGE(D6,D11,D16,D21,D26,D31 )</f>
        <v>35.333333333333336</v>
      </c>
      <c r="E36" s="241">
        <f t="shared" ref="E36:G39" si="1">AVERAGE(E6,E11,E16,E21,E26,E31)</f>
        <v>46.15</v>
      </c>
      <c r="F36" s="242">
        <f t="shared" si="1"/>
        <v>64.500000000000014</v>
      </c>
      <c r="G36" s="243">
        <f t="shared" si="1"/>
        <v>3.3166666666666664</v>
      </c>
      <c r="P36" s="141"/>
      <c r="R36" s="141"/>
    </row>
    <row r="37" spans="1:29" x14ac:dyDescent="0.25">
      <c r="A37" s="141" t="s">
        <v>37</v>
      </c>
      <c r="B37" s="255">
        <f>SUM(B7,B12,B17,B22,B27,B32)</f>
        <v>387</v>
      </c>
      <c r="C37" s="255">
        <f>AVERAGE(C7,C12,C17,C22,C27,C32)</f>
        <v>96.833333333333329</v>
      </c>
      <c r="D37" s="240">
        <f>AVERAGE(D7,D12,D17,D22,D27,D32 )</f>
        <v>24.333333333333332</v>
      </c>
      <c r="E37" s="241">
        <f t="shared" si="1"/>
        <v>42.18333333333333</v>
      </c>
      <c r="F37" s="242">
        <f t="shared" si="1"/>
        <v>57.666666666666664</v>
      </c>
      <c r="G37" s="243">
        <f t="shared" si="1"/>
        <v>3.0666666666666664</v>
      </c>
      <c r="P37" s="141"/>
      <c r="R37" s="141"/>
    </row>
    <row r="38" spans="1:29" x14ac:dyDescent="0.25">
      <c r="A38" s="141" t="s">
        <v>38</v>
      </c>
      <c r="B38" s="255">
        <f>SUM(B8,B13,B18,B23,B28,B33)</f>
        <v>622</v>
      </c>
      <c r="C38" s="255">
        <f>AVERAGE(C8,C13,C18,C23,C28,C33)</f>
        <v>96.5</v>
      </c>
      <c r="D38" s="240">
        <f>AVERAGE(D8,D13,D18,D23,D28,D33 )</f>
        <v>31.333333333333332</v>
      </c>
      <c r="E38" s="241">
        <f t="shared" si="1"/>
        <v>44.949999999999996</v>
      </c>
      <c r="F38" s="242">
        <f t="shared" si="1"/>
        <v>61.566666666666663</v>
      </c>
      <c r="G38" s="243">
        <f t="shared" si="1"/>
        <v>3.25</v>
      </c>
      <c r="P38" s="141"/>
      <c r="R38" s="141"/>
    </row>
    <row r="39" spans="1:29" x14ac:dyDescent="0.25">
      <c r="A39" s="141" t="s">
        <v>39</v>
      </c>
      <c r="B39" s="239">
        <f>SUM(B9,B14,B19,B24,B29,B34)</f>
        <v>168</v>
      </c>
      <c r="C39" s="239">
        <f>AVERAGE(C9,C14,C19,C24,C29,C34)</f>
        <v>95</v>
      </c>
      <c r="D39" s="240">
        <f>AVERAGE(D9,D14,D19,D24,D29,D34 )</f>
        <v>25.166666666666668</v>
      </c>
      <c r="E39" s="241">
        <f t="shared" si="1"/>
        <v>41.65</v>
      </c>
      <c r="F39" s="242">
        <f t="shared" si="1"/>
        <v>59.466666666666669</v>
      </c>
      <c r="G39" s="243">
        <f t="shared" si="1"/>
        <v>3.0333333333333332</v>
      </c>
      <c r="P39" s="141"/>
      <c r="R39" s="141"/>
    </row>
    <row r="41" spans="1:29" x14ac:dyDescent="0.25">
      <c r="A41" s="244" t="s">
        <v>23</v>
      </c>
    </row>
  </sheetData>
  <mergeCells count="5">
    <mergeCell ref="A2:A4"/>
    <mergeCell ref="B2:AC2"/>
    <mergeCell ref="B3:G3"/>
    <mergeCell ref="I3:R3"/>
    <mergeCell ref="T3:AC3"/>
  </mergeCells>
  <conditionalFormatting sqref="J5:J34">
    <cfRule type="iconSet" priority="3">
      <iconSet iconSet="3Symbols">
        <cfvo type="percent" val="0"/>
        <cfvo type="num" val="90"/>
        <cfvo type="num" val="95"/>
      </iconSet>
    </cfRule>
  </conditionalFormatting>
  <conditionalFormatting sqref="U5:U34">
    <cfRule type="iconSet" priority="2">
      <iconSet iconSet="3Symbols">
        <cfvo type="percent" val="0"/>
        <cfvo type="percent" val="90"/>
        <cfvo type="percent" val="95"/>
      </iconSet>
    </cfRule>
  </conditionalFormatting>
  <conditionalFormatting sqref="C1:C35 C40:C1048576">
    <cfRule type="iconSet" priority="1">
      <iconSet iconSet="3Symbols">
        <cfvo type="percent" val="0"/>
        <cfvo type="num" val="0"/>
        <cfvo type="num" val="95"/>
      </iconSet>
    </cfRule>
  </conditionalFormatting>
  <pageMargins left="0.7" right="0.7" top="0.75" bottom="0.75" header="0.3" footer="0.3"/>
  <pageSetup paperSize="1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zoomScale="110" zoomScaleNormal="110" workbookViewId="0">
      <pane ySplit="4" topLeftCell="A36" activePane="bottomLeft" state="frozen"/>
      <selection pane="bottomLeft" activeCell="B2" sqref="B2:AC2"/>
    </sheetView>
  </sheetViews>
  <sheetFormatPr defaultRowHeight="15" x14ac:dyDescent="0.25"/>
  <cols>
    <col min="1" max="1" width="22" style="141" customWidth="1"/>
    <col min="2" max="2" width="7.42578125" style="142" bestFit="1" customWidth="1"/>
    <col min="3" max="3" width="6.28515625" style="142" bestFit="1" customWidth="1"/>
    <col min="4" max="4" width="6.28515625" style="142" customWidth="1"/>
    <col min="5" max="5" width="4.5703125" style="141" bestFit="1" customWidth="1"/>
    <col min="6" max="6" width="5.5703125" style="141" bestFit="1" customWidth="1"/>
    <col min="7" max="7" width="4.5703125" style="141" bestFit="1" customWidth="1"/>
    <col min="8" max="8" width="6.7109375" style="141"/>
    <col min="9" max="12" width="5.140625" style="141" customWidth="1"/>
    <col min="13" max="13" width="5.140625" style="20" customWidth="1"/>
    <col min="14" max="29" width="5.140625" style="141" customWidth="1"/>
    <col min="30" max="16384" width="9.140625" style="141"/>
  </cols>
  <sheetData>
    <row r="1" spans="1:29" x14ac:dyDescent="0.25">
      <c r="A1" s="141" t="s">
        <v>0</v>
      </c>
    </row>
    <row r="2" spans="1:29" ht="36" x14ac:dyDescent="0.55000000000000004">
      <c r="A2" s="408" t="s">
        <v>1</v>
      </c>
      <c r="B2" s="400" t="s">
        <v>41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</row>
    <row r="3" spans="1:29" x14ac:dyDescent="0.25">
      <c r="A3" s="408"/>
      <c r="B3" s="412" t="s">
        <v>18</v>
      </c>
      <c r="C3" s="412"/>
      <c r="D3" s="412"/>
      <c r="E3" s="412"/>
      <c r="F3" s="412"/>
      <c r="G3" s="412"/>
      <c r="H3" s="143"/>
      <c r="I3" s="413" t="s">
        <v>19</v>
      </c>
      <c r="J3" s="414"/>
      <c r="K3" s="414"/>
      <c r="L3" s="414"/>
      <c r="M3" s="414"/>
      <c r="N3" s="414"/>
      <c r="O3" s="414"/>
      <c r="P3" s="414"/>
      <c r="Q3" s="414"/>
      <c r="R3" s="415"/>
      <c r="S3" s="143"/>
      <c r="T3" s="412" t="s">
        <v>15</v>
      </c>
      <c r="U3" s="412"/>
      <c r="V3" s="412"/>
      <c r="W3" s="412"/>
      <c r="X3" s="412"/>
      <c r="Y3" s="412"/>
      <c r="Z3" s="412"/>
      <c r="AA3" s="412"/>
      <c r="AB3" s="412"/>
      <c r="AC3" s="412"/>
    </row>
    <row r="4" spans="1:29" s="156" customFormat="1" ht="96.75" customHeight="1" x14ac:dyDescent="0.25">
      <c r="A4" s="408"/>
      <c r="B4" s="144" t="s">
        <v>13</v>
      </c>
      <c r="C4" s="145" t="s">
        <v>14</v>
      </c>
      <c r="D4" s="146" t="s">
        <v>17</v>
      </c>
      <c r="E4" s="147" t="s">
        <v>20</v>
      </c>
      <c r="F4" s="148" t="s">
        <v>22</v>
      </c>
      <c r="G4" s="149" t="s">
        <v>21</v>
      </c>
      <c r="H4" s="150"/>
      <c r="I4" s="151" t="s">
        <v>13</v>
      </c>
      <c r="J4" s="151" t="s">
        <v>14</v>
      </c>
      <c r="K4" s="152" t="s">
        <v>17</v>
      </c>
      <c r="L4" s="152" t="s">
        <v>16</v>
      </c>
      <c r="M4" s="397" t="s">
        <v>46</v>
      </c>
      <c r="N4" s="153" t="s">
        <v>16</v>
      </c>
      <c r="O4" s="154" t="s">
        <v>22</v>
      </c>
      <c r="P4" s="154" t="s">
        <v>16</v>
      </c>
      <c r="Q4" s="155" t="s">
        <v>21</v>
      </c>
      <c r="R4" s="155" t="s">
        <v>16</v>
      </c>
      <c r="S4" s="150"/>
      <c r="T4" s="151" t="s">
        <v>13</v>
      </c>
      <c r="U4" s="151" t="s">
        <v>14</v>
      </c>
      <c r="V4" s="152" t="s">
        <v>17</v>
      </c>
      <c r="W4" s="152" t="s">
        <v>16</v>
      </c>
      <c r="X4" s="153" t="s">
        <v>20</v>
      </c>
      <c r="Y4" s="153" t="s">
        <v>16</v>
      </c>
      <c r="Z4" s="154" t="s">
        <v>22</v>
      </c>
      <c r="AA4" s="154" t="s">
        <v>16</v>
      </c>
      <c r="AB4" s="155" t="s">
        <v>21</v>
      </c>
      <c r="AC4" s="155" t="s">
        <v>16</v>
      </c>
    </row>
    <row r="5" spans="1:29" s="20" customFormat="1" ht="15.75" x14ac:dyDescent="0.25">
      <c r="A5" s="157" t="s">
        <v>8</v>
      </c>
      <c r="B5" s="158">
        <v>129</v>
      </c>
      <c r="C5" s="159">
        <v>94</v>
      </c>
      <c r="D5" s="245">
        <v>19</v>
      </c>
      <c r="E5" s="161">
        <v>37.700000000000003</v>
      </c>
      <c r="F5" s="162">
        <v>44.1</v>
      </c>
      <c r="G5" s="163">
        <v>6</v>
      </c>
      <c r="H5" s="164"/>
      <c r="I5" s="165"/>
      <c r="J5" s="165"/>
      <c r="K5" s="166"/>
      <c r="L5" s="167"/>
      <c r="M5" s="191">
        <f>E5+1.2</f>
        <v>38.900000000000006</v>
      </c>
      <c r="N5" s="169"/>
      <c r="O5" s="170"/>
      <c r="P5" s="171"/>
      <c r="Q5" s="172"/>
      <c r="R5" s="173"/>
      <c r="S5" s="174"/>
      <c r="T5" s="175"/>
      <c r="U5" s="175"/>
      <c r="V5" s="176"/>
      <c r="W5" s="177"/>
      <c r="X5" s="178"/>
      <c r="Y5" s="179"/>
      <c r="Z5" s="180"/>
      <c r="AA5" s="180"/>
      <c r="AB5" s="181"/>
      <c r="AC5" s="182"/>
    </row>
    <row r="6" spans="1:29" ht="15.75" x14ac:dyDescent="0.25">
      <c r="A6" s="183" t="s">
        <v>10</v>
      </c>
      <c r="B6" s="158">
        <v>63</v>
      </c>
      <c r="C6" s="159">
        <v>95</v>
      </c>
      <c r="D6" s="245">
        <v>24</v>
      </c>
      <c r="E6" s="161">
        <v>39.5</v>
      </c>
      <c r="F6" s="162">
        <v>52.3</v>
      </c>
      <c r="G6" s="163">
        <v>6.3</v>
      </c>
      <c r="H6" s="164"/>
      <c r="I6" s="165"/>
      <c r="J6" s="165"/>
      <c r="K6" s="166"/>
      <c r="L6" s="167"/>
      <c r="M6" s="191">
        <f t="shared" ref="M6:M53" si="0">E6+1.2</f>
        <v>40.700000000000003</v>
      </c>
      <c r="N6" s="169"/>
      <c r="O6" s="170"/>
      <c r="P6" s="171"/>
      <c r="Q6" s="172"/>
      <c r="R6" s="173"/>
      <c r="S6" s="174"/>
      <c r="T6" s="184"/>
      <c r="U6" s="184"/>
      <c r="V6" s="185"/>
      <c r="W6" s="177"/>
      <c r="X6" s="186"/>
      <c r="Y6" s="179"/>
      <c r="Z6" s="187"/>
      <c r="AA6" s="180"/>
      <c r="AB6" s="188"/>
      <c r="AC6" s="182"/>
    </row>
    <row r="7" spans="1:29" ht="15.75" x14ac:dyDescent="0.25">
      <c r="A7" s="183" t="s">
        <v>11</v>
      </c>
      <c r="B7" s="158">
        <v>66</v>
      </c>
      <c r="C7" s="159">
        <v>93</v>
      </c>
      <c r="D7" s="245">
        <v>14</v>
      </c>
      <c r="E7" s="161">
        <v>35.9</v>
      </c>
      <c r="F7" s="162">
        <v>36.299999999999997</v>
      </c>
      <c r="G7" s="163">
        <v>5.7</v>
      </c>
      <c r="H7" s="164"/>
      <c r="I7" s="165"/>
      <c r="J7" s="165"/>
      <c r="K7" s="166"/>
      <c r="L7" s="167"/>
      <c r="M7" s="191">
        <f t="shared" si="0"/>
        <v>37.1</v>
      </c>
      <c r="N7" s="169"/>
      <c r="O7" s="170"/>
      <c r="P7" s="171"/>
      <c r="Q7" s="172"/>
      <c r="R7" s="173"/>
      <c r="S7" s="174"/>
      <c r="T7" s="184"/>
      <c r="U7" s="184"/>
      <c r="V7" s="185"/>
      <c r="W7" s="177"/>
      <c r="X7" s="186"/>
      <c r="Y7" s="179"/>
      <c r="Z7" s="187"/>
      <c r="AA7" s="180"/>
      <c r="AB7" s="188"/>
      <c r="AC7" s="182"/>
    </row>
    <row r="8" spans="1:29" ht="15.75" x14ac:dyDescent="0.25">
      <c r="A8" s="183" t="s">
        <v>12</v>
      </c>
      <c r="B8" s="158">
        <v>106</v>
      </c>
      <c r="C8" s="159">
        <v>94</v>
      </c>
      <c r="D8" s="245">
        <v>20</v>
      </c>
      <c r="E8" s="161">
        <v>37.299999999999997</v>
      </c>
      <c r="F8" s="162">
        <v>44.3</v>
      </c>
      <c r="G8" s="163">
        <v>6</v>
      </c>
      <c r="H8" s="164"/>
      <c r="I8" s="165"/>
      <c r="J8" s="165"/>
      <c r="K8" s="166"/>
      <c r="L8" s="167"/>
      <c r="M8" s="191">
        <f t="shared" si="0"/>
        <v>38.5</v>
      </c>
      <c r="N8" s="169"/>
      <c r="O8" s="170"/>
      <c r="P8" s="171"/>
      <c r="Q8" s="172"/>
      <c r="R8" s="173"/>
      <c r="S8" s="174"/>
      <c r="T8" s="184"/>
      <c r="U8" s="184"/>
      <c r="V8" s="185"/>
      <c r="W8" s="177"/>
      <c r="X8" s="186"/>
      <c r="Y8" s="179"/>
      <c r="Z8" s="187"/>
      <c r="AA8" s="180"/>
      <c r="AB8" s="188"/>
      <c r="AC8" s="182"/>
    </row>
    <row r="9" spans="1:29" ht="15.75" x14ac:dyDescent="0.25">
      <c r="A9" s="183" t="s">
        <v>24</v>
      </c>
      <c r="B9" s="158">
        <v>21</v>
      </c>
      <c r="C9" s="159">
        <v>95</v>
      </c>
      <c r="D9" s="245">
        <v>14</v>
      </c>
      <c r="E9" s="161">
        <v>41.8</v>
      </c>
      <c r="F9" s="162">
        <v>47.6</v>
      </c>
      <c r="G9" s="163">
        <v>6.4</v>
      </c>
      <c r="H9" s="164"/>
      <c r="I9" s="165"/>
      <c r="J9" s="165"/>
      <c r="K9" s="166"/>
      <c r="L9" s="167"/>
      <c r="M9" s="191">
        <f t="shared" si="0"/>
        <v>43</v>
      </c>
      <c r="N9" s="169"/>
      <c r="O9" s="170"/>
      <c r="P9" s="171"/>
      <c r="Q9" s="172"/>
      <c r="R9" s="173"/>
      <c r="S9" s="174"/>
      <c r="T9" s="184"/>
      <c r="U9" s="184"/>
      <c r="V9" s="185"/>
      <c r="W9" s="177"/>
      <c r="X9" s="186"/>
      <c r="Y9" s="179"/>
      <c r="Z9" s="187"/>
      <c r="AA9" s="180"/>
      <c r="AB9" s="188"/>
      <c r="AC9" s="182"/>
    </row>
    <row r="10" spans="1:29" s="20" customFormat="1" ht="15.75" x14ac:dyDescent="0.25">
      <c r="A10" s="157" t="s">
        <v>9</v>
      </c>
      <c r="B10" s="158">
        <v>126</v>
      </c>
      <c r="C10" s="159">
        <v>91</v>
      </c>
      <c r="D10" s="245">
        <v>17</v>
      </c>
      <c r="E10" s="161">
        <v>36.9</v>
      </c>
      <c r="F10" s="162">
        <v>43.6</v>
      </c>
      <c r="G10" s="163">
        <v>6.7</v>
      </c>
      <c r="H10" s="164"/>
      <c r="I10" s="165"/>
      <c r="J10" s="165"/>
      <c r="K10" s="166"/>
      <c r="L10" s="167"/>
      <c r="M10" s="191">
        <f t="shared" si="0"/>
        <v>38.1</v>
      </c>
      <c r="N10" s="169"/>
      <c r="O10" s="170"/>
      <c r="P10" s="171"/>
      <c r="Q10" s="172"/>
      <c r="R10" s="173"/>
      <c r="S10" s="174"/>
      <c r="T10" s="175"/>
      <c r="U10" s="175"/>
      <c r="V10" s="176"/>
      <c r="W10" s="177"/>
      <c r="X10" s="178"/>
      <c r="Y10" s="179"/>
      <c r="Z10" s="180"/>
      <c r="AA10" s="180"/>
      <c r="AB10" s="181"/>
      <c r="AC10" s="182"/>
    </row>
    <row r="11" spans="1:29" ht="15.75" x14ac:dyDescent="0.25">
      <c r="A11" s="183" t="s">
        <v>10</v>
      </c>
      <c r="B11" s="158">
        <v>64</v>
      </c>
      <c r="C11" s="159">
        <v>91</v>
      </c>
      <c r="D11" s="245">
        <v>20</v>
      </c>
      <c r="E11" s="161">
        <v>37.799999999999997</v>
      </c>
      <c r="F11" s="162">
        <v>45.3</v>
      </c>
      <c r="G11" s="163">
        <v>6.9</v>
      </c>
      <c r="H11" s="164"/>
      <c r="I11" s="165"/>
      <c r="J11" s="165"/>
      <c r="K11" s="166"/>
      <c r="L11" s="167"/>
      <c r="M11" s="191">
        <f t="shared" si="0"/>
        <v>39</v>
      </c>
      <c r="N11" s="169"/>
      <c r="O11" s="170"/>
      <c r="P11" s="171"/>
      <c r="Q11" s="172"/>
      <c r="R11" s="173"/>
      <c r="S11" s="174"/>
      <c r="T11" s="184"/>
      <c r="U11" s="184"/>
      <c r="V11" s="185"/>
      <c r="W11" s="177"/>
      <c r="X11" s="186"/>
      <c r="Y11" s="179"/>
      <c r="Z11" s="187"/>
      <c r="AA11" s="180"/>
      <c r="AB11" s="188"/>
      <c r="AC11" s="182"/>
    </row>
    <row r="12" spans="1:29" ht="15.75" x14ac:dyDescent="0.25">
      <c r="A12" s="183" t="s">
        <v>11</v>
      </c>
      <c r="B12" s="158">
        <v>62</v>
      </c>
      <c r="C12" s="159">
        <v>90</v>
      </c>
      <c r="D12" s="245">
        <v>13</v>
      </c>
      <c r="E12" s="161">
        <v>35.9</v>
      </c>
      <c r="F12" s="162">
        <v>41.9</v>
      </c>
      <c r="G12" s="163">
        <v>6.4</v>
      </c>
      <c r="H12" s="164"/>
      <c r="I12" s="165"/>
      <c r="J12" s="165"/>
      <c r="K12" s="166"/>
      <c r="L12" s="167"/>
      <c r="M12" s="191">
        <f t="shared" si="0"/>
        <v>37.1</v>
      </c>
      <c r="N12" s="169"/>
      <c r="O12" s="170"/>
      <c r="P12" s="171"/>
      <c r="Q12" s="172"/>
      <c r="R12" s="173"/>
      <c r="S12" s="174"/>
      <c r="T12" s="184"/>
      <c r="U12" s="184"/>
      <c r="V12" s="185"/>
      <c r="W12" s="177"/>
      <c r="X12" s="186"/>
      <c r="Y12" s="179"/>
      <c r="Z12" s="187"/>
      <c r="AA12" s="180"/>
      <c r="AB12" s="188"/>
      <c r="AC12" s="182"/>
    </row>
    <row r="13" spans="1:29" ht="15.75" x14ac:dyDescent="0.25">
      <c r="A13" s="183" t="s">
        <v>12</v>
      </c>
      <c r="B13" s="158">
        <v>105</v>
      </c>
      <c r="C13" s="159">
        <v>91</v>
      </c>
      <c r="D13" s="245">
        <v>17</v>
      </c>
      <c r="E13" s="161">
        <v>37.299999999999997</v>
      </c>
      <c r="F13" s="162">
        <v>42.8</v>
      </c>
      <c r="G13" s="163">
        <v>6.7</v>
      </c>
      <c r="H13" s="164"/>
      <c r="I13" s="165"/>
      <c r="J13" s="165"/>
      <c r="K13" s="166"/>
      <c r="L13" s="167"/>
      <c r="M13" s="191">
        <f t="shared" si="0"/>
        <v>38.5</v>
      </c>
      <c r="N13" s="169"/>
      <c r="O13" s="170"/>
      <c r="P13" s="171"/>
      <c r="Q13" s="172"/>
      <c r="R13" s="173"/>
      <c r="S13" s="174"/>
      <c r="T13" s="184"/>
      <c r="U13" s="184"/>
      <c r="V13" s="185"/>
      <c r="W13" s="177"/>
      <c r="X13" s="186"/>
      <c r="Y13" s="179"/>
      <c r="Z13" s="187"/>
      <c r="AA13" s="180"/>
      <c r="AB13" s="188"/>
      <c r="AC13" s="182"/>
    </row>
    <row r="14" spans="1:29" ht="15.75" x14ac:dyDescent="0.25">
      <c r="A14" s="183" t="s">
        <v>24</v>
      </c>
      <c r="B14" s="158">
        <v>15</v>
      </c>
      <c r="C14" s="159">
        <v>88</v>
      </c>
      <c r="D14" s="245">
        <v>13</v>
      </c>
      <c r="E14" s="161">
        <v>35.6</v>
      </c>
      <c r="F14" s="162">
        <v>53.3</v>
      </c>
      <c r="G14" s="163">
        <v>6.5</v>
      </c>
      <c r="H14" s="164"/>
      <c r="I14" s="165"/>
      <c r="J14" s="165"/>
      <c r="K14" s="166"/>
      <c r="L14" s="167"/>
      <c r="M14" s="191">
        <f t="shared" si="0"/>
        <v>36.800000000000004</v>
      </c>
      <c r="N14" s="169"/>
      <c r="O14" s="170"/>
      <c r="P14" s="171"/>
      <c r="Q14" s="172"/>
      <c r="R14" s="173"/>
      <c r="S14" s="174"/>
      <c r="T14" s="184"/>
      <c r="U14" s="184"/>
      <c r="V14" s="185"/>
      <c r="W14" s="177"/>
      <c r="X14" s="186"/>
      <c r="Y14" s="179"/>
      <c r="Z14" s="187"/>
      <c r="AA14" s="180"/>
      <c r="AB14" s="188"/>
      <c r="AC14" s="182"/>
    </row>
    <row r="15" spans="1:29" s="20" customFormat="1" ht="15.75" x14ac:dyDescent="0.25">
      <c r="A15" s="157" t="s">
        <v>28</v>
      </c>
      <c r="B15" s="189"/>
      <c r="C15" s="189"/>
      <c r="D15" s="246"/>
      <c r="E15" s="191"/>
      <c r="F15" s="192"/>
      <c r="G15" s="193"/>
      <c r="H15" s="194"/>
      <c r="I15" s="195"/>
      <c r="J15" s="195"/>
      <c r="K15" s="196"/>
      <c r="L15" s="196"/>
      <c r="M15" s="191"/>
      <c r="N15" s="197"/>
      <c r="O15" s="198"/>
      <c r="P15" s="198"/>
      <c r="Q15" s="199"/>
      <c r="R15" s="199"/>
      <c r="S15" s="200"/>
      <c r="T15" s="201"/>
      <c r="U15" s="201"/>
      <c r="V15" s="202"/>
      <c r="W15" s="177"/>
      <c r="X15" s="203"/>
      <c r="Y15" s="179"/>
      <c r="Z15" s="204"/>
      <c r="AA15" s="180"/>
      <c r="AB15" s="205"/>
      <c r="AC15" s="182"/>
    </row>
    <row r="16" spans="1:29" ht="15.75" x14ac:dyDescent="0.25">
      <c r="A16" s="206" t="s">
        <v>32</v>
      </c>
      <c r="B16" s="158">
        <v>182</v>
      </c>
      <c r="C16" s="159">
        <v>88</v>
      </c>
      <c r="D16" s="245">
        <v>17</v>
      </c>
      <c r="E16" s="161">
        <v>34</v>
      </c>
      <c r="F16" s="162">
        <v>36.1</v>
      </c>
      <c r="G16" s="163">
        <v>6.5</v>
      </c>
      <c r="H16" s="207"/>
      <c r="I16" s="208"/>
      <c r="J16" s="208"/>
      <c r="K16" s="209"/>
      <c r="L16" s="167"/>
      <c r="M16" s="191">
        <f t="shared" si="0"/>
        <v>35.200000000000003</v>
      </c>
      <c r="N16" s="169"/>
      <c r="O16" s="210"/>
      <c r="P16" s="171"/>
      <c r="Q16" s="211"/>
      <c r="R16" s="173"/>
      <c r="S16" s="212"/>
      <c r="T16" s="175"/>
      <c r="U16" s="175"/>
      <c r="V16" s="176"/>
      <c r="W16" s="177"/>
      <c r="X16" s="178"/>
      <c r="Y16" s="179"/>
      <c r="Z16" s="180"/>
      <c r="AA16" s="180"/>
      <c r="AB16" s="181"/>
      <c r="AC16" s="182"/>
    </row>
    <row r="17" spans="1:29" ht="15.75" x14ac:dyDescent="0.25">
      <c r="A17" s="213" t="s">
        <v>10</v>
      </c>
      <c r="B17" s="158">
        <v>103</v>
      </c>
      <c r="C17" s="159">
        <v>91</v>
      </c>
      <c r="D17" s="245">
        <v>17</v>
      </c>
      <c r="E17" s="161">
        <v>34.6</v>
      </c>
      <c r="F17" s="162">
        <v>34.9</v>
      </c>
      <c r="G17" s="163">
        <v>6.6</v>
      </c>
      <c r="H17" s="207"/>
      <c r="I17" s="208"/>
      <c r="J17" s="208"/>
      <c r="K17" s="209"/>
      <c r="L17" s="167"/>
      <c r="M17" s="191">
        <f t="shared" si="0"/>
        <v>35.800000000000004</v>
      </c>
      <c r="N17" s="169"/>
      <c r="O17" s="210"/>
      <c r="P17" s="171"/>
      <c r="Q17" s="211"/>
      <c r="R17" s="173"/>
      <c r="S17" s="212"/>
      <c r="T17" s="184"/>
      <c r="U17" s="184"/>
      <c r="V17" s="185"/>
      <c r="W17" s="177"/>
      <c r="X17" s="186"/>
      <c r="Y17" s="179"/>
      <c r="Z17" s="187"/>
      <c r="AA17" s="180"/>
      <c r="AB17" s="188"/>
      <c r="AC17" s="182"/>
    </row>
    <row r="18" spans="1:29" ht="15.75" x14ac:dyDescent="0.25">
      <c r="A18" s="213" t="s">
        <v>11</v>
      </c>
      <c r="B18" s="158">
        <v>79</v>
      </c>
      <c r="C18" s="159">
        <v>85</v>
      </c>
      <c r="D18" s="245">
        <v>16</v>
      </c>
      <c r="E18" s="161">
        <v>33.4</v>
      </c>
      <c r="F18" s="162">
        <v>35.4</v>
      </c>
      <c r="G18" s="163">
        <v>6.4</v>
      </c>
      <c r="H18" s="207"/>
      <c r="I18" s="208"/>
      <c r="J18" s="208"/>
      <c r="K18" s="209"/>
      <c r="L18" s="167"/>
      <c r="M18" s="191">
        <f t="shared" si="0"/>
        <v>34.6</v>
      </c>
      <c r="N18" s="169"/>
      <c r="O18" s="210"/>
      <c r="P18" s="171"/>
      <c r="Q18" s="211"/>
      <c r="R18" s="173"/>
      <c r="S18" s="212"/>
      <c r="T18" s="184"/>
      <c r="U18" s="184"/>
      <c r="V18" s="185"/>
      <c r="W18" s="177"/>
      <c r="X18" s="186"/>
      <c r="Y18" s="179"/>
      <c r="Z18" s="187"/>
      <c r="AA18" s="180"/>
      <c r="AB18" s="188"/>
      <c r="AC18" s="182"/>
    </row>
    <row r="19" spans="1:29" ht="15.75" x14ac:dyDescent="0.25">
      <c r="A19" s="213" t="s">
        <v>12</v>
      </c>
      <c r="B19" s="158">
        <v>134</v>
      </c>
      <c r="C19" s="159">
        <v>90</v>
      </c>
      <c r="D19" s="245">
        <v>19</v>
      </c>
      <c r="E19" s="161">
        <v>35.1</v>
      </c>
      <c r="F19" s="162">
        <v>38</v>
      </c>
      <c r="G19" s="163">
        <v>6.7</v>
      </c>
      <c r="H19" s="207"/>
      <c r="I19" s="208"/>
      <c r="J19" s="208"/>
      <c r="K19" s="209"/>
      <c r="L19" s="167"/>
      <c r="M19" s="191">
        <f t="shared" si="0"/>
        <v>36.300000000000004</v>
      </c>
      <c r="N19" s="169"/>
      <c r="O19" s="210"/>
      <c r="P19" s="171"/>
      <c r="Q19" s="211"/>
      <c r="R19" s="173"/>
      <c r="S19" s="212"/>
      <c r="T19" s="184"/>
      <c r="U19" s="184"/>
      <c r="V19" s="185"/>
      <c r="W19" s="177"/>
      <c r="X19" s="186"/>
      <c r="Y19" s="179"/>
      <c r="Z19" s="187"/>
      <c r="AA19" s="180"/>
      <c r="AB19" s="188"/>
      <c r="AC19" s="182"/>
    </row>
    <row r="20" spans="1:29" ht="15.75" x14ac:dyDescent="0.25">
      <c r="A20" s="213" t="s">
        <v>24</v>
      </c>
      <c r="B20" s="158">
        <v>41</v>
      </c>
      <c r="C20" s="159">
        <v>84</v>
      </c>
      <c r="D20" s="245">
        <v>12</v>
      </c>
      <c r="E20" s="161">
        <v>31.5</v>
      </c>
      <c r="F20" s="162">
        <v>29.2</v>
      </c>
      <c r="G20" s="163">
        <v>6.1</v>
      </c>
      <c r="H20" s="207"/>
      <c r="I20" s="208"/>
      <c r="J20" s="208"/>
      <c r="K20" s="209"/>
      <c r="L20" s="167"/>
      <c r="M20" s="191">
        <f t="shared" si="0"/>
        <v>32.700000000000003</v>
      </c>
      <c r="N20" s="169"/>
      <c r="O20" s="210"/>
      <c r="P20" s="171"/>
      <c r="Q20" s="211"/>
      <c r="R20" s="173"/>
      <c r="S20" s="212"/>
      <c r="T20" s="184"/>
      <c r="U20" s="184"/>
      <c r="V20" s="185"/>
      <c r="W20" s="177"/>
      <c r="X20" s="186"/>
      <c r="Y20" s="179"/>
      <c r="Z20" s="187"/>
      <c r="AA20" s="180"/>
      <c r="AB20" s="188"/>
      <c r="AC20" s="182"/>
    </row>
    <row r="21" spans="1:29" ht="15.75" x14ac:dyDescent="0.25">
      <c r="A21" s="206" t="s">
        <v>33</v>
      </c>
      <c r="B21" s="214">
        <v>0</v>
      </c>
      <c r="C21" s="214"/>
      <c r="D21" s="247"/>
      <c r="E21" s="168"/>
      <c r="F21" s="139"/>
      <c r="G21" s="211"/>
      <c r="H21" s="207"/>
      <c r="I21" s="208"/>
      <c r="J21" s="208"/>
      <c r="K21" s="209"/>
      <c r="L21" s="167"/>
      <c r="M21" s="191">
        <f t="shared" si="0"/>
        <v>1.2</v>
      </c>
      <c r="N21" s="169"/>
      <c r="O21" s="210"/>
      <c r="P21" s="171"/>
      <c r="Q21" s="211"/>
      <c r="R21" s="173"/>
      <c r="S21" s="212"/>
      <c r="T21" s="175"/>
      <c r="U21" s="175"/>
      <c r="V21" s="176"/>
      <c r="W21" s="177"/>
      <c r="X21" s="178"/>
      <c r="Y21" s="179"/>
      <c r="Z21" s="180"/>
      <c r="AA21" s="180"/>
      <c r="AB21" s="181"/>
      <c r="AC21" s="182"/>
    </row>
    <row r="22" spans="1:29" ht="15.75" x14ac:dyDescent="0.25">
      <c r="A22" s="213" t="s">
        <v>10</v>
      </c>
      <c r="B22" s="214">
        <v>0</v>
      </c>
      <c r="C22" s="214"/>
      <c r="D22" s="247"/>
      <c r="E22" s="168"/>
      <c r="F22" s="139"/>
      <c r="G22" s="211"/>
      <c r="H22" s="207"/>
      <c r="I22" s="208"/>
      <c r="J22" s="208"/>
      <c r="K22" s="209"/>
      <c r="L22" s="167"/>
      <c r="M22" s="191">
        <f t="shared" si="0"/>
        <v>1.2</v>
      </c>
      <c r="N22" s="169"/>
      <c r="O22" s="210"/>
      <c r="P22" s="171"/>
      <c r="Q22" s="211"/>
      <c r="R22" s="173"/>
      <c r="S22" s="212"/>
      <c r="T22" s="184"/>
      <c r="U22" s="184"/>
      <c r="V22" s="185"/>
      <c r="W22" s="177"/>
      <c r="X22" s="186"/>
      <c r="Y22" s="179"/>
      <c r="Z22" s="187"/>
      <c r="AA22" s="180"/>
      <c r="AB22" s="188"/>
      <c r="AC22" s="182"/>
    </row>
    <row r="23" spans="1:29" ht="15.75" x14ac:dyDescent="0.25">
      <c r="A23" s="213" t="s">
        <v>11</v>
      </c>
      <c r="B23" s="214">
        <v>0</v>
      </c>
      <c r="C23" s="214"/>
      <c r="D23" s="247"/>
      <c r="E23" s="168"/>
      <c r="F23" s="139"/>
      <c r="G23" s="211"/>
      <c r="H23" s="207"/>
      <c r="I23" s="208"/>
      <c r="J23" s="208"/>
      <c r="K23" s="209"/>
      <c r="L23" s="167"/>
      <c r="M23" s="191">
        <f t="shared" si="0"/>
        <v>1.2</v>
      </c>
      <c r="N23" s="169"/>
      <c r="O23" s="210"/>
      <c r="P23" s="171"/>
      <c r="Q23" s="211"/>
      <c r="R23" s="173"/>
      <c r="S23" s="212"/>
      <c r="T23" s="184"/>
      <c r="U23" s="184"/>
      <c r="V23" s="185"/>
      <c r="W23" s="177"/>
      <c r="X23" s="186"/>
      <c r="Y23" s="179"/>
      <c r="Z23" s="187"/>
      <c r="AA23" s="180"/>
      <c r="AB23" s="188"/>
      <c r="AC23" s="182"/>
    </row>
    <row r="24" spans="1:29" ht="15.75" x14ac:dyDescent="0.25">
      <c r="A24" s="213" t="s">
        <v>12</v>
      </c>
      <c r="B24" s="214">
        <v>0</v>
      </c>
      <c r="C24" s="214"/>
      <c r="D24" s="247"/>
      <c r="E24" s="168"/>
      <c r="F24" s="139"/>
      <c r="G24" s="211"/>
      <c r="H24" s="207"/>
      <c r="I24" s="208"/>
      <c r="J24" s="208"/>
      <c r="K24" s="209"/>
      <c r="L24" s="167"/>
      <c r="M24" s="191">
        <f t="shared" si="0"/>
        <v>1.2</v>
      </c>
      <c r="N24" s="169"/>
      <c r="O24" s="210"/>
      <c r="P24" s="171"/>
      <c r="Q24" s="211"/>
      <c r="R24" s="173"/>
      <c r="S24" s="212"/>
      <c r="T24" s="184"/>
      <c r="U24" s="184"/>
      <c r="V24" s="185"/>
      <c r="W24" s="177"/>
      <c r="X24" s="186"/>
      <c r="Y24" s="179"/>
      <c r="Z24" s="187"/>
      <c r="AA24" s="180"/>
      <c r="AB24" s="188"/>
      <c r="AC24" s="182"/>
    </row>
    <row r="25" spans="1:29" ht="15.75" x14ac:dyDescent="0.25">
      <c r="A25" s="213" t="s">
        <v>24</v>
      </c>
      <c r="B25" s="214">
        <v>0</v>
      </c>
      <c r="C25" s="214"/>
      <c r="D25" s="247"/>
      <c r="E25" s="168"/>
      <c r="F25" s="139"/>
      <c r="G25" s="211"/>
      <c r="H25" s="207"/>
      <c r="I25" s="208"/>
      <c r="J25" s="208"/>
      <c r="K25" s="209"/>
      <c r="L25" s="167"/>
      <c r="M25" s="191">
        <f t="shared" si="0"/>
        <v>1.2</v>
      </c>
      <c r="N25" s="169"/>
      <c r="O25" s="210"/>
      <c r="P25" s="171"/>
      <c r="Q25" s="211"/>
      <c r="R25" s="173"/>
      <c r="S25" s="212"/>
      <c r="T25" s="184"/>
      <c r="U25" s="184"/>
      <c r="V25" s="185"/>
      <c r="W25" s="177"/>
      <c r="X25" s="186"/>
      <c r="Y25" s="179"/>
      <c r="Z25" s="187"/>
      <c r="AA25" s="180"/>
      <c r="AB25" s="188"/>
      <c r="AC25" s="182"/>
    </row>
    <row r="26" spans="1:29" s="20" customFormat="1" ht="15.75" x14ac:dyDescent="0.25">
      <c r="A26" s="157" t="s">
        <v>29</v>
      </c>
      <c r="B26" s="189"/>
      <c r="C26" s="189"/>
      <c r="D26" s="246"/>
      <c r="E26" s="191"/>
      <c r="F26" s="192"/>
      <c r="G26" s="193"/>
      <c r="H26" s="215"/>
      <c r="I26" s="216"/>
      <c r="J26" s="216"/>
      <c r="K26" s="190"/>
      <c r="L26" s="167"/>
      <c r="M26" s="191"/>
      <c r="N26" s="169"/>
      <c r="O26" s="217"/>
      <c r="P26" s="171"/>
      <c r="Q26" s="193"/>
      <c r="R26" s="173"/>
      <c r="S26" s="218"/>
      <c r="T26" s="184"/>
      <c r="U26" s="184"/>
      <c r="V26" s="185"/>
      <c r="W26" s="177"/>
      <c r="X26" s="186"/>
      <c r="Y26" s="179"/>
      <c r="Z26" s="187"/>
      <c r="AA26" s="180"/>
      <c r="AB26" s="188"/>
      <c r="AC26" s="182"/>
    </row>
    <row r="27" spans="1:29" ht="15.75" x14ac:dyDescent="0.25">
      <c r="A27" s="206" t="s">
        <v>32</v>
      </c>
      <c r="B27" s="158">
        <v>125</v>
      </c>
      <c r="C27" s="159">
        <v>89</v>
      </c>
      <c r="D27" s="245">
        <v>25</v>
      </c>
      <c r="E27" s="161">
        <v>43.3</v>
      </c>
      <c r="F27" s="162">
        <v>64</v>
      </c>
      <c r="G27" s="163">
        <v>8</v>
      </c>
      <c r="H27" s="207"/>
      <c r="I27" s="208"/>
      <c r="J27" s="208"/>
      <c r="K27" s="209"/>
      <c r="L27" s="167"/>
      <c r="M27" s="191">
        <f t="shared" si="0"/>
        <v>44.5</v>
      </c>
      <c r="N27" s="169"/>
      <c r="O27" s="210"/>
      <c r="P27" s="171"/>
      <c r="Q27" s="211"/>
      <c r="R27" s="173"/>
      <c r="S27" s="212"/>
      <c r="T27" s="175"/>
      <c r="U27" s="175"/>
      <c r="V27" s="176"/>
      <c r="W27" s="177"/>
      <c r="X27" s="178"/>
      <c r="Y27" s="179"/>
      <c r="Z27" s="180"/>
      <c r="AA27" s="180"/>
      <c r="AB27" s="181"/>
      <c r="AC27" s="182"/>
    </row>
    <row r="28" spans="1:29" ht="15.75" x14ac:dyDescent="0.25">
      <c r="A28" s="219" t="s">
        <v>10</v>
      </c>
      <c r="B28" s="158">
        <v>61</v>
      </c>
      <c r="C28" s="159">
        <v>92</v>
      </c>
      <c r="D28" s="245">
        <v>26</v>
      </c>
      <c r="E28" s="161">
        <v>45.2</v>
      </c>
      <c r="F28" s="162">
        <v>65.5</v>
      </c>
      <c r="G28" s="163">
        <v>8.3000000000000007</v>
      </c>
      <c r="H28" s="207"/>
      <c r="I28" s="208"/>
      <c r="J28" s="208"/>
      <c r="K28" s="209"/>
      <c r="L28" s="167"/>
      <c r="M28" s="191">
        <f t="shared" si="0"/>
        <v>46.400000000000006</v>
      </c>
      <c r="N28" s="169"/>
      <c r="O28" s="210"/>
      <c r="P28" s="171"/>
      <c r="Q28" s="211"/>
      <c r="R28" s="173"/>
      <c r="S28" s="212"/>
      <c r="T28" s="184"/>
      <c r="U28" s="184"/>
      <c r="V28" s="185"/>
      <c r="W28" s="177"/>
      <c r="X28" s="186"/>
      <c r="Y28" s="179"/>
      <c r="Z28" s="187"/>
      <c r="AA28" s="180"/>
      <c r="AB28" s="188"/>
      <c r="AC28" s="182"/>
    </row>
    <row r="29" spans="1:29" ht="15.75" x14ac:dyDescent="0.25">
      <c r="A29" s="219" t="s">
        <v>11</v>
      </c>
      <c r="B29" s="158">
        <v>64</v>
      </c>
      <c r="C29" s="159">
        <v>86</v>
      </c>
      <c r="D29" s="245">
        <v>23</v>
      </c>
      <c r="E29" s="161">
        <v>41.5</v>
      </c>
      <c r="F29" s="162">
        <v>62.5</v>
      </c>
      <c r="G29" s="163">
        <v>7.7</v>
      </c>
      <c r="H29" s="207"/>
      <c r="I29" s="208"/>
      <c r="J29" s="208"/>
      <c r="K29" s="209"/>
      <c r="L29" s="167"/>
      <c r="M29" s="191">
        <f t="shared" si="0"/>
        <v>42.7</v>
      </c>
      <c r="N29" s="169"/>
      <c r="O29" s="210"/>
      <c r="P29" s="171"/>
      <c r="Q29" s="211"/>
      <c r="R29" s="173"/>
      <c r="S29" s="212"/>
      <c r="T29" s="184"/>
      <c r="U29" s="184"/>
      <c r="V29" s="185"/>
      <c r="W29" s="177"/>
      <c r="X29" s="186"/>
      <c r="Y29" s="179"/>
      <c r="Z29" s="187"/>
      <c r="AA29" s="180"/>
      <c r="AB29" s="188"/>
      <c r="AC29" s="182"/>
    </row>
    <row r="30" spans="1:29" ht="15.75" x14ac:dyDescent="0.25">
      <c r="A30" s="219" t="s">
        <v>12</v>
      </c>
      <c r="B30" s="158">
        <v>21</v>
      </c>
      <c r="C30" s="159">
        <v>81</v>
      </c>
      <c r="D30" s="245">
        <v>24</v>
      </c>
      <c r="E30" s="161">
        <v>40.4</v>
      </c>
      <c r="F30" s="162">
        <v>64.599999999999994</v>
      </c>
      <c r="G30" s="163">
        <v>7.5</v>
      </c>
      <c r="H30" s="207"/>
      <c r="I30" s="208"/>
      <c r="J30" s="208"/>
      <c r="K30" s="209"/>
      <c r="L30" s="167"/>
      <c r="M30" s="191">
        <f t="shared" si="0"/>
        <v>41.6</v>
      </c>
      <c r="N30" s="169"/>
      <c r="O30" s="210"/>
      <c r="P30" s="171"/>
      <c r="Q30" s="211"/>
      <c r="R30" s="173"/>
      <c r="S30" s="212"/>
      <c r="T30" s="184"/>
      <c r="U30" s="184"/>
      <c r="V30" s="185"/>
      <c r="W30" s="177"/>
      <c r="X30" s="186"/>
      <c r="Y30" s="179"/>
      <c r="Z30" s="187"/>
      <c r="AA30" s="180"/>
      <c r="AB30" s="188"/>
      <c r="AC30" s="182"/>
    </row>
    <row r="31" spans="1:29" ht="15.75" x14ac:dyDescent="0.25">
      <c r="A31" s="219" t="s">
        <v>24</v>
      </c>
      <c r="B31" s="158">
        <v>96</v>
      </c>
      <c r="C31" s="159">
        <v>91</v>
      </c>
      <c r="D31" s="245">
        <v>26</v>
      </c>
      <c r="E31" s="161">
        <v>44.6</v>
      </c>
      <c r="F31" s="162">
        <v>61.9</v>
      </c>
      <c r="G31" s="163">
        <v>8.1999999999999993</v>
      </c>
      <c r="H31" s="207"/>
      <c r="I31" s="208"/>
      <c r="J31" s="208"/>
      <c r="K31" s="209"/>
      <c r="L31" s="167"/>
      <c r="M31" s="191">
        <f t="shared" si="0"/>
        <v>45.800000000000004</v>
      </c>
      <c r="N31" s="169"/>
      <c r="O31" s="210"/>
      <c r="P31" s="171"/>
      <c r="Q31" s="211"/>
      <c r="R31" s="173"/>
      <c r="S31" s="212"/>
      <c r="T31" s="184"/>
      <c r="U31" s="184"/>
      <c r="V31" s="185"/>
      <c r="W31" s="177"/>
      <c r="X31" s="186"/>
      <c r="Y31" s="179"/>
      <c r="Z31" s="187"/>
      <c r="AA31" s="180"/>
      <c r="AB31" s="188"/>
      <c r="AC31" s="182"/>
    </row>
    <row r="32" spans="1:29" ht="15.75" x14ac:dyDescent="0.25">
      <c r="A32" s="206" t="s">
        <v>33</v>
      </c>
      <c r="B32" s="220">
        <v>10</v>
      </c>
      <c r="C32" s="221">
        <v>59</v>
      </c>
      <c r="D32" s="248">
        <v>0</v>
      </c>
      <c r="E32" s="222">
        <v>24.7</v>
      </c>
      <c r="F32" s="223">
        <v>1</v>
      </c>
      <c r="G32" s="224">
        <v>4.9000000000000004</v>
      </c>
      <c r="H32" s="207"/>
      <c r="I32" s="208"/>
      <c r="J32" s="208"/>
      <c r="K32" s="209"/>
      <c r="L32" s="167"/>
      <c r="M32" s="191">
        <f t="shared" si="0"/>
        <v>25.9</v>
      </c>
      <c r="N32" s="169"/>
      <c r="O32" s="210"/>
      <c r="P32" s="171"/>
      <c r="Q32" s="211"/>
      <c r="R32" s="173"/>
      <c r="S32" s="212"/>
      <c r="T32" s="175"/>
      <c r="U32" s="175"/>
      <c r="V32" s="176"/>
      <c r="W32" s="177"/>
      <c r="X32" s="178"/>
      <c r="Y32" s="179"/>
      <c r="Z32" s="180"/>
      <c r="AA32" s="180"/>
      <c r="AB32" s="181"/>
      <c r="AC32" s="182"/>
    </row>
    <row r="33" spans="1:29" ht="15.75" x14ac:dyDescent="0.25">
      <c r="A33" s="219" t="s">
        <v>10</v>
      </c>
      <c r="B33" s="220">
        <v>7</v>
      </c>
      <c r="C33" s="221">
        <v>54</v>
      </c>
      <c r="D33" s="248">
        <v>0</v>
      </c>
      <c r="E33" s="222">
        <v>25</v>
      </c>
      <c r="F33" s="223">
        <v>1.4</v>
      </c>
      <c r="G33" s="224">
        <v>5</v>
      </c>
      <c r="H33" s="207"/>
      <c r="I33" s="208"/>
      <c r="J33" s="208"/>
      <c r="K33" s="209"/>
      <c r="L33" s="167"/>
      <c r="M33" s="191">
        <f t="shared" si="0"/>
        <v>26.2</v>
      </c>
      <c r="N33" s="169"/>
      <c r="O33" s="210"/>
      <c r="P33" s="171"/>
      <c r="Q33" s="211"/>
      <c r="R33" s="173"/>
      <c r="S33" s="212"/>
      <c r="T33" s="184"/>
      <c r="U33" s="184"/>
      <c r="V33" s="185"/>
      <c r="W33" s="177"/>
      <c r="X33" s="186"/>
      <c r="Y33" s="179"/>
      <c r="Z33" s="187"/>
      <c r="AA33" s="180"/>
      <c r="AB33" s="188"/>
      <c r="AC33" s="182"/>
    </row>
    <row r="34" spans="1:29" ht="15.75" x14ac:dyDescent="0.25">
      <c r="A34" s="219" t="s">
        <v>11</v>
      </c>
      <c r="B34" s="220">
        <v>3</v>
      </c>
      <c r="C34" s="221">
        <v>75</v>
      </c>
      <c r="D34" s="248">
        <v>0</v>
      </c>
      <c r="E34" s="222">
        <v>24.1</v>
      </c>
      <c r="F34" s="223">
        <v>0</v>
      </c>
      <c r="G34" s="224">
        <v>4.7</v>
      </c>
      <c r="H34" s="207"/>
      <c r="I34" s="208"/>
      <c r="J34" s="208"/>
      <c r="K34" s="209"/>
      <c r="L34" s="167"/>
      <c r="M34" s="191">
        <f t="shared" si="0"/>
        <v>25.3</v>
      </c>
      <c r="N34" s="169"/>
      <c r="O34" s="210"/>
      <c r="P34" s="171"/>
      <c r="Q34" s="211"/>
      <c r="R34" s="173"/>
      <c r="S34" s="212"/>
      <c r="T34" s="184"/>
      <c r="U34" s="184"/>
      <c r="V34" s="185"/>
      <c r="W34" s="177"/>
      <c r="X34" s="186"/>
      <c r="Y34" s="179"/>
      <c r="Z34" s="187"/>
      <c r="AA34" s="180"/>
      <c r="AB34" s="188"/>
      <c r="AC34" s="182"/>
    </row>
    <row r="35" spans="1:29" ht="15.75" x14ac:dyDescent="0.25">
      <c r="A35" s="219" t="s">
        <v>12</v>
      </c>
      <c r="B35" s="220">
        <v>9</v>
      </c>
      <c r="C35" s="221">
        <v>60</v>
      </c>
      <c r="D35" s="248">
        <v>0</v>
      </c>
      <c r="E35" s="222">
        <v>22.3</v>
      </c>
      <c r="F35" s="223">
        <v>0</v>
      </c>
      <c r="G35" s="224">
        <v>4.5999999999999996</v>
      </c>
      <c r="H35" s="207"/>
      <c r="I35" s="208"/>
      <c r="J35" s="208"/>
      <c r="K35" s="209"/>
      <c r="L35" s="167"/>
      <c r="M35" s="191">
        <f t="shared" si="0"/>
        <v>23.5</v>
      </c>
      <c r="N35" s="169"/>
      <c r="O35" s="210"/>
      <c r="P35" s="171"/>
      <c r="Q35" s="211"/>
      <c r="R35" s="173"/>
      <c r="S35" s="212"/>
      <c r="T35" s="184"/>
      <c r="U35" s="184"/>
      <c r="V35" s="185"/>
      <c r="W35" s="177"/>
      <c r="X35" s="186"/>
      <c r="Y35" s="179"/>
      <c r="Z35" s="187"/>
      <c r="AA35" s="180"/>
      <c r="AB35" s="188"/>
      <c r="AC35" s="182"/>
    </row>
    <row r="36" spans="1:29" ht="15.75" x14ac:dyDescent="0.25">
      <c r="A36" s="219" t="s">
        <v>24</v>
      </c>
      <c r="B36" s="220">
        <v>1</v>
      </c>
      <c r="C36" s="221">
        <v>50</v>
      </c>
      <c r="D36" s="248">
        <v>0</v>
      </c>
      <c r="E36" s="222">
        <v>46.3</v>
      </c>
      <c r="F36" s="223">
        <v>100</v>
      </c>
      <c r="G36" s="224">
        <v>7.8</v>
      </c>
      <c r="H36" s="207"/>
      <c r="I36" s="208"/>
      <c r="J36" s="208"/>
      <c r="K36" s="209"/>
      <c r="L36" s="167"/>
      <c r="M36" s="191"/>
      <c r="N36" s="169"/>
      <c r="O36" s="210"/>
      <c r="P36" s="171"/>
      <c r="Q36" s="211"/>
      <c r="R36" s="173"/>
      <c r="S36" s="212"/>
      <c r="T36" s="184"/>
      <c r="U36" s="184"/>
      <c r="V36" s="185"/>
      <c r="W36" s="177"/>
      <c r="X36" s="186"/>
      <c r="Y36" s="179"/>
      <c r="Z36" s="187"/>
      <c r="AA36" s="180"/>
      <c r="AB36" s="188"/>
      <c r="AC36" s="182"/>
    </row>
    <row r="37" spans="1:29" s="20" customFormat="1" ht="15.75" x14ac:dyDescent="0.25">
      <c r="A37" s="157" t="s">
        <v>30</v>
      </c>
      <c r="B37" s="189"/>
      <c r="C37" s="189"/>
      <c r="D37" s="247"/>
      <c r="E37" s="191"/>
      <c r="F37" s="192"/>
      <c r="G37" s="193"/>
      <c r="H37" s="215"/>
      <c r="I37" s="216"/>
      <c r="J37" s="216"/>
      <c r="K37" s="190"/>
      <c r="L37" s="167"/>
      <c r="M37" s="191"/>
      <c r="N37" s="169"/>
      <c r="O37" s="217"/>
      <c r="P37" s="171"/>
      <c r="Q37" s="193"/>
      <c r="R37" s="173"/>
      <c r="S37" s="218"/>
      <c r="T37" s="184"/>
      <c r="U37" s="184"/>
      <c r="V37" s="185"/>
      <c r="W37" s="177"/>
      <c r="X37" s="186"/>
      <c r="Y37" s="179"/>
      <c r="Z37" s="187"/>
      <c r="AA37" s="180"/>
      <c r="AB37" s="188"/>
      <c r="AC37" s="182"/>
    </row>
    <row r="38" spans="1:29" ht="15.75" x14ac:dyDescent="0.25">
      <c r="A38" s="206" t="s">
        <v>32</v>
      </c>
      <c r="B38" s="158">
        <v>107</v>
      </c>
      <c r="C38" s="159">
        <v>96</v>
      </c>
      <c r="D38" s="245">
        <v>31</v>
      </c>
      <c r="E38" s="161">
        <v>46.3</v>
      </c>
      <c r="F38" s="162">
        <v>73.8</v>
      </c>
      <c r="G38" s="163">
        <v>9.1999999999999993</v>
      </c>
      <c r="H38" s="207"/>
      <c r="I38" s="208"/>
      <c r="J38" s="208"/>
      <c r="K38" s="209"/>
      <c r="L38" s="167"/>
      <c r="M38" s="191">
        <f t="shared" si="0"/>
        <v>47.5</v>
      </c>
      <c r="N38" s="169"/>
      <c r="O38" s="210"/>
      <c r="P38" s="171"/>
      <c r="Q38" s="211"/>
      <c r="R38" s="173"/>
      <c r="S38" s="212"/>
      <c r="T38" s="175"/>
      <c r="U38" s="175"/>
      <c r="V38" s="176"/>
      <c r="W38" s="177"/>
      <c r="X38" s="178"/>
      <c r="Y38" s="179"/>
      <c r="Z38" s="180"/>
      <c r="AA38" s="180"/>
      <c r="AB38" s="181"/>
      <c r="AC38" s="182"/>
    </row>
    <row r="39" spans="1:29" ht="15.75" x14ac:dyDescent="0.25">
      <c r="A39" s="219" t="s">
        <v>10</v>
      </c>
      <c r="B39" s="158">
        <v>45</v>
      </c>
      <c r="C39" s="159">
        <v>98</v>
      </c>
      <c r="D39" s="245">
        <v>33</v>
      </c>
      <c r="E39" s="161">
        <v>48.9</v>
      </c>
      <c r="F39" s="162">
        <v>77.7</v>
      </c>
      <c r="G39" s="163">
        <v>9.6</v>
      </c>
      <c r="H39" s="207"/>
      <c r="I39" s="208"/>
      <c r="J39" s="208"/>
      <c r="K39" s="209"/>
      <c r="L39" s="167"/>
      <c r="M39" s="191">
        <f t="shared" si="0"/>
        <v>50.1</v>
      </c>
      <c r="N39" s="169"/>
      <c r="O39" s="210"/>
      <c r="P39" s="171"/>
      <c r="Q39" s="211"/>
      <c r="R39" s="173"/>
      <c r="S39" s="212"/>
      <c r="T39" s="184"/>
      <c r="U39" s="184"/>
      <c r="V39" s="185"/>
      <c r="W39" s="177"/>
      <c r="X39" s="186"/>
      <c r="Y39" s="179"/>
      <c r="Z39" s="187"/>
      <c r="AA39" s="180"/>
      <c r="AB39" s="188"/>
      <c r="AC39" s="182"/>
    </row>
    <row r="40" spans="1:29" ht="15.75" x14ac:dyDescent="0.25">
      <c r="A40" s="219" t="s">
        <v>11</v>
      </c>
      <c r="B40" s="158">
        <v>62</v>
      </c>
      <c r="C40" s="159">
        <v>95</v>
      </c>
      <c r="D40" s="245">
        <v>29</v>
      </c>
      <c r="E40" s="161">
        <v>44.4</v>
      </c>
      <c r="F40" s="162">
        <v>70.900000000000006</v>
      </c>
      <c r="G40" s="163">
        <v>9</v>
      </c>
      <c r="H40" s="207"/>
      <c r="I40" s="208"/>
      <c r="J40" s="208"/>
      <c r="K40" s="209"/>
      <c r="L40" s="167"/>
      <c r="M40" s="191">
        <f t="shared" si="0"/>
        <v>45.6</v>
      </c>
      <c r="N40" s="169"/>
      <c r="O40" s="210"/>
      <c r="P40" s="171"/>
      <c r="Q40" s="211"/>
      <c r="R40" s="173"/>
      <c r="S40" s="212"/>
      <c r="T40" s="184"/>
      <c r="U40" s="184"/>
      <c r="V40" s="185"/>
      <c r="W40" s="177"/>
      <c r="X40" s="186"/>
      <c r="Y40" s="179"/>
      <c r="Z40" s="187"/>
      <c r="AA40" s="180"/>
      <c r="AB40" s="188"/>
      <c r="AC40" s="182"/>
    </row>
    <row r="41" spans="1:29" ht="15.75" x14ac:dyDescent="0.25">
      <c r="A41" s="219" t="s">
        <v>12</v>
      </c>
      <c r="B41" s="158">
        <v>82</v>
      </c>
      <c r="C41" s="159">
        <v>96</v>
      </c>
      <c r="D41" s="245">
        <v>37</v>
      </c>
      <c r="E41" s="161">
        <v>49</v>
      </c>
      <c r="F41" s="162">
        <v>80.400000000000006</v>
      </c>
      <c r="G41" s="163">
        <v>9.6999999999999993</v>
      </c>
      <c r="H41" s="207"/>
      <c r="I41" s="208"/>
      <c r="J41" s="208"/>
      <c r="K41" s="209"/>
      <c r="L41" s="167"/>
      <c r="M41" s="191">
        <f t="shared" si="0"/>
        <v>50.2</v>
      </c>
      <c r="N41" s="169"/>
      <c r="O41" s="210"/>
      <c r="P41" s="171"/>
      <c r="Q41" s="211"/>
      <c r="R41" s="173"/>
      <c r="S41" s="212"/>
      <c r="T41" s="184"/>
      <c r="U41" s="184"/>
      <c r="V41" s="185"/>
      <c r="W41" s="177"/>
      <c r="X41" s="186"/>
      <c r="Y41" s="179"/>
      <c r="Z41" s="187"/>
      <c r="AA41" s="180"/>
      <c r="AB41" s="188"/>
      <c r="AC41" s="182"/>
    </row>
    <row r="42" spans="1:29" ht="15.75" x14ac:dyDescent="0.25">
      <c r="A42" s="219" t="s">
        <v>24</v>
      </c>
      <c r="B42" s="158">
        <v>21</v>
      </c>
      <c r="C42" s="159">
        <v>95</v>
      </c>
      <c r="D42" s="245">
        <v>14</v>
      </c>
      <c r="E42" s="161">
        <v>41.4</v>
      </c>
      <c r="F42" s="162">
        <v>61.9</v>
      </c>
      <c r="G42" s="163">
        <v>8.3000000000000007</v>
      </c>
      <c r="H42" s="207"/>
      <c r="I42" s="208"/>
      <c r="J42" s="208"/>
      <c r="K42" s="209"/>
      <c r="L42" s="167"/>
      <c r="M42" s="191">
        <f t="shared" si="0"/>
        <v>42.6</v>
      </c>
      <c r="N42" s="169"/>
      <c r="O42" s="210"/>
      <c r="P42" s="171"/>
      <c r="Q42" s="211"/>
      <c r="R42" s="173"/>
      <c r="S42" s="212"/>
      <c r="T42" s="184"/>
      <c r="U42" s="184"/>
      <c r="V42" s="185"/>
      <c r="W42" s="177"/>
      <c r="X42" s="186"/>
      <c r="Y42" s="179"/>
      <c r="Z42" s="187"/>
      <c r="AA42" s="180"/>
      <c r="AB42" s="188"/>
      <c r="AC42" s="182"/>
    </row>
    <row r="43" spans="1:29" ht="15.75" x14ac:dyDescent="0.25">
      <c r="A43" s="206" t="s">
        <v>33</v>
      </c>
      <c r="B43" s="220">
        <v>11</v>
      </c>
      <c r="C43" s="221">
        <v>65</v>
      </c>
      <c r="D43" s="248">
        <v>0</v>
      </c>
      <c r="E43" s="222">
        <v>22.3</v>
      </c>
      <c r="F43" s="223">
        <v>27.3</v>
      </c>
      <c r="G43" s="224">
        <v>5.3</v>
      </c>
      <c r="H43" s="207"/>
      <c r="I43" s="208"/>
      <c r="J43" s="208"/>
      <c r="K43" s="209"/>
      <c r="L43" s="167"/>
      <c r="M43" s="191">
        <f t="shared" si="0"/>
        <v>23.5</v>
      </c>
      <c r="N43" s="169"/>
      <c r="O43" s="210"/>
      <c r="P43" s="171"/>
      <c r="Q43" s="211"/>
      <c r="R43" s="173"/>
      <c r="S43" s="212"/>
      <c r="T43" s="175"/>
      <c r="U43" s="175"/>
      <c r="V43" s="176"/>
      <c r="W43" s="177"/>
      <c r="X43" s="178"/>
      <c r="Y43" s="179"/>
      <c r="Z43" s="180"/>
      <c r="AA43" s="180"/>
      <c r="AB43" s="181"/>
      <c r="AC43" s="182"/>
    </row>
    <row r="44" spans="1:29" ht="15.75" x14ac:dyDescent="0.25">
      <c r="A44" s="219" t="s">
        <v>10</v>
      </c>
      <c r="B44" s="220">
        <v>9</v>
      </c>
      <c r="C44" s="221">
        <v>75</v>
      </c>
      <c r="D44" s="248">
        <v>0</v>
      </c>
      <c r="E44" s="222">
        <v>24</v>
      </c>
      <c r="F44" s="223">
        <v>33.299999999999997</v>
      </c>
      <c r="G44" s="224">
        <v>5.6</v>
      </c>
      <c r="H44" s="207"/>
      <c r="I44" s="208"/>
      <c r="J44" s="208"/>
      <c r="K44" s="209"/>
      <c r="L44" s="167"/>
      <c r="M44" s="191">
        <f t="shared" si="0"/>
        <v>25.2</v>
      </c>
      <c r="N44" s="169"/>
      <c r="O44" s="210"/>
      <c r="P44" s="171"/>
      <c r="Q44" s="211"/>
      <c r="R44" s="173"/>
      <c r="S44" s="212"/>
      <c r="T44" s="184"/>
      <c r="U44" s="184"/>
      <c r="V44" s="185"/>
      <c r="W44" s="177"/>
      <c r="X44" s="186"/>
      <c r="Y44" s="179"/>
      <c r="Z44" s="187"/>
      <c r="AA44" s="180"/>
      <c r="AB44" s="188"/>
      <c r="AC44" s="182"/>
    </row>
    <row r="45" spans="1:29" ht="15.75" x14ac:dyDescent="0.25">
      <c r="A45" s="219" t="s">
        <v>11</v>
      </c>
      <c r="B45" s="220">
        <v>2</v>
      </c>
      <c r="C45" s="221">
        <v>40</v>
      </c>
      <c r="D45" s="248">
        <v>0</v>
      </c>
      <c r="E45" s="222">
        <v>14.6</v>
      </c>
      <c r="F45" s="223">
        <v>0</v>
      </c>
      <c r="G45" s="224">
        <v>4.0999999999999996</v>
      </c>
      <c r="H45" s="207"/>
      <c r="I45" s="208"/>
      <c r="J45" s="208"/>
      <c r="K45" s="209"/>
      <c r="L45" s="167"/>
      <c r="M45" s="191"/>
      <c r="N45" s="169"/>
      <c r="O45" s="210"/>
      <c r="P45" s="171"/>
      <c r="Q45" s="211"/>
      <c r="R45" s="173"/>
      <c r="S45" s="212"/>
      <c r="T45" s="184"/>
      <c r="U45" s="184"/>
      <c r="V45" s="185"/>
      <c r="W45" s="177"/>
      <c r="X45" s="186"/>
      <c r="Y45" s="179"/>
      <c r="Z45" s="187"/>
      <c r="AA45" s="180"/>
      <c r="AB45" s="188"/>
      <c r="AC45" s="182"/>
    </row>
    <row r="46" spans="1:29" ht="15.75" x14ac:dyDescent="0.25">
      <c r="A46" s="219" t="s">
        <v>12</v>
      </c>
      <c r="B46" s="220">
        <v>1</v>
      </c>
      <c r="C46" s="221">
        <v>100</v>
      </c>
      <c r="D46" s="248">
        <v>0</v>
      </c>
      <c r="E46" s="222">
        <v>26.3</v>
      </c>
      <c r="F46" s="223">
        <v>33.299999999999997</v>
      </c>
      <c r="G46" s="224">
        <v>5.8</v>
      </c>
      <c r="H46" s="207"/>
      <c r="I46" s="208"/>
      <c r="J46" s="208"/>
      <c r="K46" s="209"/>
      <c r="L46" s="167"/>
      <c r="M46" s="191"/>
      <c r="N46" s="169"/>
      <c r="O46" s="210"/>
      <c r="P46" s="171"/>
      <c r="Q46" s="211"/>
      <c r="R46" s="173"/>
      <c r="S46" s="212"/>
      <c r="T46" s="184"/>
      <c r="U46" s="184"/>
      <c r="V46" s="185"/>
      <c r="W46" s="177"/>
      <c r="X46" s="186"/>
      <c r="Y46" s="179"/>
      <c r="Z46" s="187"/>
      <c r="AA46" s="180"/>
      <c r="AB46" s="188"/>
      <c r="AC46" s="182"/>
    </row>
    <row r="47" spans="1:29" ht="15.75" x14ac:dyDescent="0.25">
      <c r="A47" s="219" t="s">
        <v>24</v>
      </c>
      <c r="B47" s="220">
        <v>2</v>
      </c>
      <c r="C47" s="221">
        <v>67</v>
      </c>
      <c r="D47" s="248">
        <v>0</v>
      </c>
      <c r="E47" s="222">
        <v>14.6</v>
      </c>
      <c r="F47" s="223">
        <v>0</v>
      </c>
      <c r="G47" s="224">
        <v>4.3</v>
      </c>
      <c r="H47" s="207"/>
      <c r="I47" s="208"/>
      <c r="J47" s="208"/>
      <c r="K47" s="209"/>
      <c r="L47" s="167"/>
      <c r="M47" s="191"/>
      <c r="N47" s="169"/>
      <c r="O47" s="210"/>
      <c r="P47" s="171"/>
      <c r="Q47" s="211"/>
      <c r="R47" s="173"/>
      <c r="S47" s="212"/>
      <c r="T47" s="184"/>
      <c r="U47" s="184"/>
      <c r="V47" s="185"/>
      <c r="W47" s="177"/>
      <c r="X47" s="186"/>
      <c r="Y47" s="179"/>
      <c r="Z47" s="187"/>
      <c r="AA47" s="180"/>
      <c r="AB47" s="188"/>
      <c r="AC47" s="182"/>
    </row>
    <row r="48" spans="1:29" ht="15.75" x14ac:dyDescent="0.25">
      <c r="A48" s="157" t="s">
        <v>31</v>
      </c>
      <c r="B48" s="189"/>
      <c r="C48" s="189"/>
      <c r="D48" s="246"/>
      <c r="E48" s="191"/>
      <c r="F48" s="192"/>
      <c r="G48" s="193"/>
      <c r="H48" s="215"/>
      <c r="I48" s="216"/>
      <c r="J48" s="216"/>
      <c r="K48" s="190"/>
      <c r="L48" s="167"/>
      <c r="M48" s="191"/>
      <c r="N48" s="169"/>
      <c r="O48" s="217"/>
      <c r="P48" s="171"/>
      <c r="Q48" s="193"/>
      <c r="R48" s="173"/>
      <c r="S48" s="212"/>
      <c r="T48" s="184"/>
      <c r="U48" s="184"/>
      <c r="V48" s="185"/>
      <c r="W48" s="177"/>
      <c r="X48" s="186"/>
      <c r="Y48" s="179"/>
      <c r="Z48" s="187"/>
      <c r="AA48" s="180"/>
      <c r="AB48" s="188"/>
      <c r="AC48" s="182"/>
    </row>
    <row r="49" spans="1:29" s="20" customFormat="1" ht="15.75" x14ac:dyDescent="0.25">
      <c r="A49" s="225" t="s">
        <v>32</v>
      </c>
      <c r="B49" s="158">
        <v>103</v>
      </c>
      <c r="C49" s="159">
        <v>94</v>
      </c>
      <c r="D49" s="245">
        <v>35</v>
      </c>
      <c r="E49" s="161">
        <v>48.8</v>
      </c>
      <c r="F49" s="162">
        <v>79.599999999999994</v>
      </c>
      <c r="G49" s="163">
        <v>10.3</v>
      </c>
      <c r="H49" s="226"/>
      <c r="I49" s="227"/>
      <c r="J49" s="227"/>
      <c r="K49" s="228"/>
      <c r="L49" s="167"/>
      <c r="M49" s="191">
        <f t="shared" si="0"/>
        <v>50</v>
      </c>
      <c r="N49" s="169"/>
      <c r="O49" s="229"/>
      <c r="P49" s="171"/>
      <c r="Q49" s="230"/>
      <c r="R49" s="173"/>
      <c r="S49" s="218"/>
      <c r="T49" s="175"/>
      <c r="U49" s="175"/>
      <c r="V49" s="176"/>
      <c r="W49" s="177"/>
      <c r="X49" s="178"/>
      <c r="Y49" s="179"/>
      <c r="Z49" s="180"/>
      <c r="AA49" s="180"/>
      <c r="AB49" s="181"/>
      <c r="AC49" s="182"/>
    </row>
    <row r="50" spans="1:29" s="232" customFormat="1" ht="15.75" x14ac:dyDescent="0.25">
      <c r="A50" s="219" t="s">
        <v>10</v>
      </c>
      <c r="B50" s="158">
        <v>57</v>
      </c>
      <c r="C50" s="159">
        <v>92</v>
      </c>
      <c r="D50" s="245">
        <v>40</v>
      </c>
      <c r="E50" s="161">
        <v>51</v>
      </c>
      <c r="F50" s="162">
        <v>84.2</v>
      </c>
      <c r="G50" s="163">
        <v>10.8</v>
      </c>
      <c r="H50" s="207"/>
      <c r="I50" s="208"/>
      <c r="J50" s="208"/>
      <c r="K50" s="209"/>
      <c r="L50" s="167"/>
      <c r="M50" s="191">
        <f t="shared" si="0"/>
        <v>52.2</v>
      </c>
      <c r="N50" s="169"/>
      <c r="O50" s="210"/>
      <c r="P50" s="171"/>
      <c r="Q50" s="211"/>
      <c r="R50" s="173"/>
      <c r="S50" s="231"/>
      <c r="T50" s="184"/>
      <c r="U50" s="184"/>
      <c r="V50" s="185"/>
      <c r="W50" s="177"/>
      <c r="X50" s="186"/>
      <c r="Y50" s="179"/>
      <c r="Z50" s="187"/>
      <c r="AA50" s="180"/>
      <c r="AB50" s="188"/>
      <c r="AC50" s="182"/>
    </row>
    <row r="51" spans="1:29" ht="15.75" x14ac:dyDescent="0.25">
      <c r="A51" s="219" t="s">
        <v>11</v>
      </c>
      <c r="B51" s="158">
        <v>46</v>
      </c>
      <c r="C51" s="159">
        <v>98</v>
      </c>
      <c r="D51" s="245">
        <v>28</v>
      </c>
      <c r="E51" s="161">
        <v>46.1</v>
      </c>
      <c r="F51" s="162">
        <v>73.900000000000006</v>
      </c>
      <c r="G51" s="163">
        <v>9.6999999999999993</v>
      </c>
      <c r="H51" s="207"/>
      <c r="I51" s="208"/>
      <c r="J51" s="208"/>
      <c r="K51" s="209"/>
      <c r="L51" s="167"/>
      <c r="M51" s="191">
        <f t="shared" si="0"/>
        <v>47.300000000000004</v>
      </c>
      <c r="N51" s="169"/>
      <c r="O51" s="210"/>
      <c r="P51" s="171"/>
      <c r="Q51" s="211"/>
      <c r="R51" s="173"/>
      <c r="S51" s="212"/>
      <c r="T51" s="184"/>
      <c r="U51" s="184"/>
      <c r="V51" s="185"/>
      <c r="W51" s="177"/>
      <c r="X51" s="186"/>
      <c r="Y51" s="179"/>
      <c r="Z51" s="187"/>
      <c r="AA51" s="180"/>
      <c r="AB51" s="188"/>
      <c r="AC51" s="182"/>
    </row>
    <row r="52" spans="1:29" ht="15.75" x14ac:dyDescent="0.25">
      <c r="A52" s="219" t="s">
        <v>12</v>
      </c>
      <c r="B52" s="158">
        <v>80</v>
      </c>
      <c r="C52" s="159">
        <v>94</v>
      </c>
      <c r="D52" s="245">
        <v>36</v>
      </c>
      <c r="E52" s="161">
        <v>49.4</v>
      </c>
      <c r="F52" s="162">
        <v>81.2</v>
      </c>
      <c r="G52" s="163">
        <v>10.4</v>
      </c>
      <c r="H52" s="207"/>
      <c r="I52" s="208"/>
      <c r="J52" s="208"/>
      <c r="K52" s="209"/>
      <c r="L52" s="167"/>
      <c r="M52" s="191">
        <f t="shared" si="0"/>
        <v>50.6</v>
      </c>
      <c r="N52" s="169"/>
      <c r="O52" s="210"/>
      <c r="P52" s="171"/>
      <c r="Q52" s="211"/>
      <c r="R52" s="173"/>
      <c r="S52" s="212"/>
      <c r="T52" s="184"/>
      <c r="U52" s="184"/>
      <c r="V52" s="185"/>
      <c r="W52" s="177"/>
      <c r="X52" s="186"/>
      <c r="Y52" s="179"/>
      <c r="Z52" s="187"/>
      <c r="AA52" s="180"/>
      <c r="AB52" s="188"/>
      <c r="AC52" s="182"/>
    </row>
    <row r="53" spans="1:29" ht="15.75" x14ac:dyDescent="0.25">
      <c r="A53" s="219" t="s">
        <v>24</v>
      </c>
      <c r="B53" s="158">
        <v>19</v>
      </c>
      <c r="C53" s="159">
        <v>95</v>
      </c>
      <c r="D53" s="245">
        <v>32</v>
      </c>
      <c r="E53" s="161">
        <v>46.7</v>
      </c>
      <c r="F53" s="162">
        <v>73.599999999999994</v>
      </c>
      <c r="G53" s="163">
        <v>9.8000000000000007</v>
      </c>
      <c r="H53" s="207"/>
      <c r="I53" s="208"/>
      <c r="J53" s="208"/>
      <c r="K53" s="209"/>
      <c r="L53" s="167"/>
      <c r="M53" s="191">
        <f t="shared" si="0"/>
        <v>47.900000000000006</v>
      </c>
      <c r="N53" s="169"/>
      <c r="O53" s="210"/>
      <c r="P53" s="171"/>
      <c r="Q53" s="211"/>
      <c r="R53" s="173"/>
      <c r="S53" s="212"/>
      <c r="T53" s="184"/>
      <c r="U53" s="184"/>
      <c r="V53" s="185"/>
      <c r="W53" s="177"/>
      <c r="X53" s="186"/>
      <c r="Y53" s="179"/>
      <c r="Z53" s="187"/>
      <c r="AA53" s="180"/>
      <c r="AB53" s="188"/>
      <c r="AC53" s="182"/>
    </row>
    <row r="54" spans="1:29" ht="15.75" x14ac:dyDescent="0.25">
      <c r="A54" s="206" t="s">
        <v>33</v>
      </c>
      <c r="B54" s="220">
        <v>2</v>
      </c>
      <c r="C54" s="221"/>
      <c r="D54" s="248"/>
      <c r="E54" s="222"/>
      <c r="F54" s="223"/>
      <c r="G54" s="224"/>
      <c r="H54" s="207"/>
      <c r="I54" s="208"/>
      <c r="J54" s="208"/>
      <c r="K54" s="209"/>
      <c r="L54" s="167"/>
      <c r="M54" s="191"/>
      <c r="N54" s="169"/>
      <c r="O54" s="210"/>
      <c r="P54" s="171"/>
      <c r="Q54" s="211"/>
      <c r="R54" s="173"/>
      <c r="S54" s="212"/>
      <c r="T54" s="175"/>
      <c r="U54" s="175"/>
      <c r="V54" s="176"/>
      <c r="W54" s="177"/>
      <c r="X54" s="178"/>
      <c r="Y54" s="179"/>
      <c r="Z54" s="180"/>
      <c r="AA54" s="180"/>
      <c r="AB54" s="181"/>
      <c r="AC54" s="182"/>
    </row>
    <row r="55" spans="1:29" ht="15.75" x14ac:dyDescent="0.25">
      <c r="A55" s="219" t="s">
        <v>10</v>
      </c>
      <c r="B55" s="214">
        <v>1</v>
      </c>
      <c r="C55" s="214"/>
      <c r="D55" s="247"/>
      <c r="E55" s="168"/>
      <c r="F55" s="233"/>
      <c r="G55" s="211"/>
      <c r="H55" s="207"/>
      <c r="I55" s="208"/>
      <c r="J55" s="208"/>
      <c r="K55" s="209"/>
      <c r="L55" s="167"/>
      <c r="M55" s="191"/>
      <c r="N55" s="169"/>
      <c r="O55" s="210"/>
      <c r="P55" s="171"/>
      <c r="Q55" s="211"/>
      <c r="R55" s="173"/>
      <c r="S55" s="212"/>
      <c r="T55" s="184"/>
      <c r="U55" s="184"/>
      <c r="V55" s="185"/>
      <c r="W55" s="177"/>
      <c r="X55" s="186"/>
      <c r="Y55" s="179"/>
      <c r="Z55" s="187"/>
      <c r="AA55" s="180"/>
      <c r="AB55" s="188"/>
      <c r="AC55" s="182"/>
    </row>
    <row r="56" spans="1:29" ht="15.75" x14ac:dyDescent="0.25">
      <c r="A56" s="219" t="s">
        <v>11</v>
      </c>
      <c r="B56" s="220">
        <v>1</v>
      </c>
      <c r="C56" s="221"/>
      <c r="D56" s="248"/>
      <c r="E56" s="222"/>
      <c r="F56" s="223"/>
      <c r="G56" s="224"/>
      <c r="H56" s="207"/>
      <c r="I56" s="208"/>
      <c r="J56" s="208"/>
      <c r="K56" s="209"/>
      <c r="L56" s="167"/>
      <c r="M56" s="191"/>
      <c r="N56" s="169"/>
      <c r="O56" s="210"/>
      <c r="P56" s="171"/>
      <c r="Q56" s="211"/>
      <c r="R56" s="173"/>
      <c r="S56" s="212"/>
      <c r="T56" s="184"/>
      <c r="U56" s="184"/>
      <c r="V56" s="185"/>
      <c r="W56" s="177"/>
      <c r="X56" s="186"/>
      <c r="Y56" s="179"/>
      <c r="Z56" s="187"/>
      <c r="AA56" s="180"/>
      <c r="AB56" s="188"/>
      <c r="AC56" s="182"/>
    </row>
    <row r="57" spans="1:29" ht="15.75" x14ac:dyDescent="0.25">
      <c r="A57" s="219" t="s">
        <v>12</v>
      </c>
      <c r="B57" s="220">
        <v>2</v>
      </c>
      <c r="C57" s="221"/>
      <c r="D57" s="248"/>
      <c r="E57" s="222"/>
      <c r="F57" s="223"/>
      <c r="G57" s="224"/>
      <c r="H57" s="207"/>
      <c r="I57" s="208"/>
      <c r="J57" s="208"/>
      <c r="K57" s="209"/>
      <c r="L57" s="167"/>
      <c r="M57" s="191"/>
      <c r="N57" s="169"/>
      <c r="O57" s="210"/>
      <c r="P57" s="171"/>
      <c r="Q57" s="211"/>
      <c r="R57" s="173"/>
      <c r="S57" s="212"/>
      <c r="T57" s="184"/>
      <c r="U57" s="184"/>
      <c r="V57" s="185"/>
      <c r="W57" s="177"/>
      <c r="X57" s="186"/>
      <c r="Y57" s="179"/>
      <c r="Z57" s="187"/>
      <c r="AA57" s="180"/>
      <c r="AB57" s="188"/>
      <c r="AC57" s="182"/>
    </row>
    <row r="58" spans="1:29" ht="15.75" x14ac:dyDescent="0.25">
      <c r="A58" s="219" t="s">
        <v>24</v>
      </c>
      <c r="B58" s="220">
        <v>0</v>
      </c>
      <c r="C58" s="221"/>
      <c r="D58" s="248"/>
      <c r="E58" s="222"/>
      <c r="F58" s="223"/>
      <c r="G58" s="224"/>
      <c r="H58" s="207"/>
      <c r="I58" s="208"/>
      <c r="J58" s="208"/>
      <c r="K58" s="209"/>
      <c r="L58" s="167"/>
      <c r="M58" s="191"/>
      <c r="N58" s="169"/>
      <c r="O58" s="210"/>
      <c r="P58" s="171"/>
      <c r="Q58" s="211"/>
      <c r="R58" s="173"/>
      <c r="S58" s="234"/>
      <c r="T58" s="184"/>
      <c r="U58" s="184"/>
      <c r="V58" s="185"/>
      <c r="W58" s="177"/>
      <c r="X58" s="186"/>
      <c r="Y58" s="179"/>
      <c r="Z58" s="187"/>
      <c r="AA58" s="180"/>
      <c r="AB58" s="188"/>
      <c r="AC58" s="182"/>
    </row>
    <row r="59" spans="1:29" x14ac:dyDescent="0.25">
      <c r="B59" s="141"/>
      <c r="C59" s="141"/>
      <c r="D59" s="249"/>
      <c r="E59" s="140"/>
      <c r="F59" s="140"/>
      <c r="G59" s="140"/>
      <c r="J59" s="235"/>
      <c r="K59" s="236"/>
      <c r="L59" s="237"/>
      <c r="N59" s="238"/>
      <c r="O59" s="238"/>
      <c r="P59" s="238"/>
      <c r="Q59" s="238"/>
      <c r="R59" s="238"/>
      <c r="S59" s="238"/>
      <c r="T59" s="238"/>
    </row>
    <row r="60" spans="1:29" x14ac:dyDescent="0.25">
      <c r="A60" s="141" t="s">
        <v>36</v>
      </c>
      <c r="B60" s="239">
        <f>SUM(B6,B11,B17,B22,B28,B33,B39,B44,B50,B55)</f>
        <v>410</v>
      </c>
      <c r="C60" s="239">
        <f>AVERAGE(C6,C11,C17,C22,C22,C33,C39,C44,C50,C55)</f>
        <v>85.142857142857139</v>
      </c>
      <c r="D60" s="250">
        <f>AVERAGE(D6,D11,D17,D22,D28,D33,D39,D44,D50,D55 )</f>
        <v>20</v>
      </c>
      <c r="E60" s="241">
        <f t="shared" ref="E60:G63" si="1">AVERAGE(E6,E11,E17,E22,E28,E33,E39,E44,E50,E55)</f>
        <v>38.25</v>
      </c>
      <c r="F60" s="242">
        <f t="shared" si="1"/>
        <v>49.325000000000003</v>
      </c>
      <c r="G60" s="243">
        <f t="shared" si="1"/>
        <v>7.3874999999999993</v>
      </c>
      <c r="P60" s="236"/>
      <c r="Q60" s="237"/>
      <c r="S60" s="238"/>
      <c r="T60" s="238"/>
      <c r="U60" s="238"/>
      <c r="V60" s="238"/>
      <c r="W60" s="238"/>
      <c r="X60" s="238"/>
      <c r="Y60" s="238"/>
    </row>
    <row r="61" spans="1:29" x14ac:dyDescent="0.25">
      <c r="A61" s="141" t="s">
        <v>37</v>
      </c>
      <c r="B61" s="239">
        <f>SUM(B7,B12,B18,B23,B29,B34,B40,B45,B51,B56)</f>
        <v>385</v>
      </c>
      <c r="C61" s="239">
        <f>AVERAGE(C7,C12,C18,C23,C29,C34,C40,C45,C51,C56)</f>
        <v>82.75</v>
      </c>
      <c r="D61" s="250">
        <f>AVERAGE(D7,D12,D18,D23,D29,D34,D40,D45,D51,D56)</f>
        <v>15.375</v>
      </c>
      <c r="E61" s="241">
        <f t="shared" si="1"/>
        <v>34.487499999999997</v>
      </c>
      <c r="F61" s="242">
        <f t="shared" si="1"/>
        <v>40.112499999999997</v>
      </c>
      <c r="G61" s="243">
        <f t="shared" si="1"/>
        <v>6.7125000000000004</v>
      </c>
      <c r="P61" s="236"/>
      <c r="Q61" s="237"/>
      <c r="S61" s="238"/>
      <c r="T61" s="238"/>
      <c r="U61" s="238"/>
      <c r="V61" s="238"/>
      <c r="W61" s="238"/>
      <c r="X61" s="238"/>
      <c r="Y61" s="238"/>
    </row>
    <row r="62" spans="1:29" x14ac:dyDescent="0.25">
      <c r="A62" s="141" t="s">
        <v>38</v>
      </c>
      <c r="B62" s="239">
        <f>SUM(B8,B13,B19,B24,B30,B35,B41,B46,B52,B57 )</f>
        <v>540</v>
      </c>
      <c r="C62" s="239">
        <f>AVERAGE(B8,B13,B19,B24,B30,B35,B41,B46,B52,B57 )</f>
        <v>54</v>
      </c>
      <c r="D62" s="250">
        <f>AVERAGE(D8,D13,D19,D24,D30,D35,D41,D46,D52,D57)</f>
        <v>19.125</v>
      </c>
      <c r="E62" s="241">
        <f t="shared" si="1"/>
        <v>37.137500000000003</v>
      </c>
      <c r="F62" s="242">
        <f t="shared" si="1"/>
        <v>48.075000000000003</v>
      </c>
      <c r="G62" s="243">
        <f t="shared" si="1"/>
        <v>7.1749999999999998</v>
      </c>
    </row>
    <row r="63" spans="1:29" x14ac:dyDescent="0.25">
      <c r="A63" s="141" t="s">
        <v>39</v>
      </c>
      <c r="B63" s="239">
        <f>SUM(B9,B14,B20,B25,B31,B36,B42,B47,B53,B58 )</f>
        <v>216</v>
      </c>
      <c r="C63" s="239">
        <f>AVERAGE(C9,C14,C20,C25,C31,C36,C42,C47,C53,C58)</f>
        <v>83.125</v>
      </c>
      <c r="D63" s="250">
        <f>AVERAGE(D9,D14,D20,D25,D31,D36,D42,D47,D53,D58)</f>
        <v>13.875</v>
      </c>
      <c r="E63" s="241">
        <f t="shared" si="1"/>
        <v>37.8125</v>
      </c>
      <c r="F63" s="242">
        <f t="shared" si="1"/>
        <v>53.4375</v>
      </c>
      <c r="G63" s="243">
        <f t="shared" si="1"/>
        <v>7.1749999999999989</v>
      </c>
    </row>
    <row r="64" spans="1:29" x14ac:dyDescent="0.25">
      <c r="B64" s="141"/>
      <c r="C64" s="141"/>
    </row>
    <row r="65" spans="1:1" x14ac:dyDescent="0.25">
      <c r="A65" s="244" t="s">
        <v>23</v>
      </c>
    </row>
  </sheetData>
  <mergeCells count="5">
    <mergeCell ref="A2:A4"/>
    <mergeCell ref="B2:AC2"/>
    <mergeCell ref="B3:G3"/>
    <mergeCell ref="I3:R3"/>
    <mergeCell ref="T3:AC3"/>
  </mergeCells>
  <conditionalFormatting sqref="J5:J14">
    <cfRule type="iconSet" priority="4">
      <iconSet iconSet="3Symbols">
        <cfvo type="percent" val="0"/>
        <cfvo type="num" val="90"/>
        <cfvo type="num" val="95"/>
      </iconSet>
    </cfRule>
  </conditionalFormatting>
  <conditionalFormatting sqref="C5:C58">
    <cfRule type="iconSet" priority="7">
      <iconSet iconSet="3Symbols">
        <cfvo type="percent" val="0"/>
        <cfvo type="num" val="90"/>
        <cfvo type="num" val="95"/>
      </iconSet>
    </cfRule>
  </conditionalFormatting>
  <conditionalFormatting sqref="U5:U58">
    <cfRule type="iconSet" priority="1">
      <iconSet iconSet="3Symbols">
        <cfvo type="percent" val="0"/>
        <cfvo type="percent" val="90"/>
        <cfvo type="percent" val="95"/>
      </iconSet>
    </cfRule>
  </conditionalFormatting>
  <pageMargins left="0.7" right="0.7" top="0.75" bottom="0.75" header="0.3" footer="0.3"/>
  <pageSetup paperSize="17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2021-22 Star Early Lit</vt:lpstr>
      <vt:lpstr>2021-22 Acadience</vt:lpstr>
      <vt:lpstr>2021-22 Star Reading Gr 1-6</vt:lpstr>
      <vt:lpstr>2021-22 Star Reading Gr 7-12</vt:lpstr>
      <vt:lpstr>2021-22 Star Math Gr 1-6</vt:lpstr>
      <vt:lpstr>2021-22 Star Math Gr 7-12</vt:lpstr>
      <vt:lpstr>'2021-22 Acadience'!Print_Area</vt:lpstr>
      <vt:lpstr>'2021-22 Star Early Lit'!Print_Area</vt:lpstr>
    </vt:vector>
  </TitlesOfParts>
  <Company>OAITC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Becklin</dc:creator>
  <cp:lastModifiedBy>Lynn Becklin</cp:lastModifiedBy>
  <cp:lastPrinted>2022-10-21T16:10:36Z</cp:lastPrinted>
  <dcterms:created xsi:type="dcterms:W3CDTF">2022-02-08T21:00:37Z</dcterms:created>
  <dcterms:modified xsi:type="dcterms:W3CDTF">2022-10-21T16:10:52Z</dcterms:modified>
</cp:coreProperties>
</file>